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awn.montgomery.ctr\Desktop\December 2025\"/>
    </mc:Choice>
  </mc:AlternateContent>
  <xr:revisionPtr revIDLastSave="0" documentId="8_{4117A74D-BAC0-4B28-AA13-47A88F61F962}" xr6:coauthVersionLast="47" xr6:coauthVersionMax="47" xr10:uidLastSave="{00000000-0000-0000-0000-000000000000}"/>
  <bookViews>
    <workbookView xWindow="-110" yWindow="-110" windowWidth="19420" windowHeight="10300" activeTab="3" xr2:uid="{049888FA-4BE6-4065-8523-9F970C7723AE}"/>
  </bookViews>
  <sheets>
    <sheet name="Fresh Properties" sheetId="2" r:id="rId1"/>
    <sheet name="Compressive Strength" sheetId="1" r:id="rId2"/>
    <sheet name="Pull-Off" sheetId="3" r:id="rId3"/>
    <sheet name="Freeze-Thaw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0" i="1" l="1"/>
  <c r="AV10" i="4"/>
  <c r="AV11" i="4"/>
  <c r="AV12" i="4"/>
  <c r="AV13" i="4"/>
  <c r="AV14" i="4"/>
  <c r="AV15" i="4"/>
  <c r="L53" i="4"/>
  <c r="F53" i="4"/>
  <c r="J44" i="4"/>
  <c r="J46" i="4"/>
  <c r="I42" i="4"/>
  <c r="I43" i="4"/>
  <c r="I44" i="4"/>
  <c r="I45" i="4"/>
  <c r="I46" i="4"/>
  <c r="L42" i="4"/>
  <c r="L43" i="4"/>
  <c r="L44" i="4"/>
  <c r="L45" i="4"/>
  <c r="L46" i="4"/>
  <c r="F42" i="4"/>
  <c r="F43" i="4"/>
  <c r="F44" i="4"/>
  <c r="F45" i="4"/>
  <c r="F46" i="4"/>
  <c r="L30" i="4"/>
  <c r="L31" i="4"/>
  <c r="L32" i="4"/>
  <c r="L33" i="4"/>
  <c r="L34" i="4"/>
  <c r="F41" i="4"/>
  <c r="L29" i="4"/>
  <c r="I30" i="4"/>
  <c r="I31" i="4"/>
  <c r="I32" i="4"/>
  <c r="I33" i="4"/>
  <c r="I34" i="4"/>
  <c r="H30" i="4"/>
  <c r="H31" i="4"/>
  <c r="H32" i="4"/>
  <c r="H33" i="4"/>
  <c r="H34" i="4"/>
  <c r="D30" i="4"/>
  <c r="D31" i="4" s="1"/>
  <c r="D32" i="4" s="1"/>
  <c r="D33" i="4" s="1"/>
  <c r="D34" i="4" s="1"/>
  <c r="H43" i="4"/>
  <c r="H44" i="4"/>
  <c r="H45" i="4"/>
  <c r="H46" i="4"/>
  <c r="H42" i="4"/>
  <c r="D42" i="4"/>
  <c r="D43" i="4" s="1"/>
  <c r="D44" i="4" s="1"/>
  <c r="D45" i="4" s="1"/>
  <c r="D46" i="4" s="1"/>
  <c r="F30" i="4"/>
  <c r="F31" i="4"/>
  <c r="F32" i="4"/>
  <c r="F33" i="4"/>
  <c r="F34" i="4"/>
  <c r="F29" i="4"/>
  <c r="J45" i="4" l="1"/>
  <c r="J43" i="4"/>
  <c r="J42" i="4"/>
  <c r="J53" i="4" l="1"/>
  <c r="I53" i="4"/>
  <c r="H53" i="4"/>
  <c r="J29" i="4"/>
  <c r="J30" i="4" s="1"/>
  <c r="J31" i="4" s="1"/>
  <c r="J32" i="4" s="1"/>
  <c r="J33" i="4" s="1"/>
  <c r="J34" i="4" s="1"/>
  <c r="I29" i="4"/>
  <c r="H29" i="4"/>
  <c r="L41" i="4"/>
  <c r="AV22" i="4"/>
  <c r="AP22" i="4"/>
  <c r="AJ22" i="4"/>
  <c r="AD22" i="4"/>
  <c r="X22" i="4"/>
  <c r="R22" i="4"/>
  <c r="L22" i="4"/>
  <c r="F22" i="4"/>
  <c r="J41" i="4"/>
  <c r="I41" i="4"/>
  <c r="H41" i="4"/>
  <c r="R10" i="3"/>
  <c r="S9" i="3"/>
  <c r="S8" i="3"/>
  <c r="S7" i="3"/>
  <c r="S6" i="3"/>
  <c r="S5" i="3"/>
  <c r="AS15" i="4"/>
  <c r="AR15" i="4"/>
  <c r="AP15" i="4"/>
  <c r="AM15" i="4"/>
  <c r="AL15" i="4"/>
  <c r="AJ15" i="4"/>
  <c r="AG15" i="4"/>
  <c r="AF15" i="4"/>
  <c r="AD15" i="4"/>
  <c r="AA15" i="4"/>
  <c r="Z15" i="4"/>
  <c r="AS14" i="4"/>
  <c r="AR14" i="4"/>
  <c r="AP14" i="4"/>
  <c r="AM14" i="4"/>
  <c r="AL14" i="4"/>
  <c r="AJ14" i="4"/>
  <c r="AG14" i="4"/>
  <c r="AF14" i="4"/>
  <c r="AD14" i="4"/>
  <c r="AA14" i="4"/>
  <c r="Z14" i="4"/>
  <c r="AS13" i="4"/>
  <c r="AR13" i="4"/>
  <c r="AP13" i="4"/>
  <c r="AM13" i="4"/>
  <c r="AL13" i="4"/>
  <c r="AJ13" i="4"/>
  <c r="AG13" i="4"/>
  <c r="AF13" i="4"/>
  <c r="AD13" i="4"/>
  <c r="AA13" i="4"/>
  <c r="Z13" i="4"/>
  <c r="AS12" i="4"/>
  <c r="AR12" i="4"/>
  <c r="AP12" i="4"/>
  <c r="AM12" i="4"/>
  <c r="AL12" i="4"/>
  <c r="AJ12" i="4"/>
  <c r="AG12" i="4"/>
  <c r="AF12" i="4"/>
  <c r="AD12" i="4"/>
  <c r="AA12" i="4"/>
  <c r="Z12" i="4"/>
  <c r="AP11" i="4"/>
  <c r="AJ11" i="4"/>
  <c r="AD11" i="4"/>
  <c r="AP10" i="4"/>
  <c r="AJ10" i="4"/>
  <c r="AD10" i="4"/>
  <c r="AV9" i="4"/>
  <c r="AP9" i="4"/>
  <c r="AJ9" i="4"/>
  <c r="AD9" i="4"/>
  <c r="AV8" i="4"/>
  <c r="AP8" i="4"/>
  <c r="AJ8" i="4"/>
  <c r="AD8" i="4"/>
  <c r="AV7" i="4"/>
  <c r="AP7" i="4"/>
  <c r="AJ7" i="4"/>
  <c r="AD7" i="4"/>
  <c r="AV6" i="4"/>
  <c r="AP6" i="4"/>
  <c r="AJ6" i="4"/>
  <c r="AD6" i="4"/>
  <c r="AV5" i="4"/>
  <c r="AT5" i="4"/>
  <c r="AT6" i="4" s="1"/>
  <c r="AT7" i="4" s="1"/>
  <c r="AT8" i="4" s="1"/>
  <c r="AT9" i="4" s="1"/>
  <c r="AT10" i="4" s="1"/>
  <c r="AT11" i="4" s="1"/>
  <c r="AT12" i="4" s="1"/>
  <c r="AT13" i="4" s="1"/>
  <c r="AT14" i="4" s="1"/>
  <c r="AT15" i="4" s="1"/>
  <c r="AP5" i="4"/>
  <c r="AN5" i="4"/>
  <c r="AN6" i="4" s="1"/>
  <c r="AN7" i="4" s="1"/>
  <c r="AN8" i="4" s="1"/>
  <c r="AN9" i="4" s="1"/>
  <c r="AN10" i="4" s="1"/>
  <c r="AN11" i="4" s="1"/>
  <c r="AJ5" i="4"/>
  <c r="AH5" i="4"/>
  <c r="AH6" i="4" s="1"/>
  <c r="AH7" i="4" s="1"/>
  <c r="AH8" i="4" s="1"/>
  <c r="AH9" i="4" s="1"/>
  <c r="AH10" i="4" s="1"/>
  <c r="AH11" i="4" s="1"/>
  <c r="AD5" i="4"/>
  <c r="AB5" i="4"/>
  <c r="AB6" i="4" s="1"/>
  <c r="AB7" i="4" s="1"/>
  <c r="AB8" i="4" s="1"/>
  <c r="AB9" i="4" s="1"/>
  <c r="AB10" i="4" s="1"/>
  <c r="AB11" i="4" s="1"/>
  <c r="AV4" i="4"/>
  <c r="AP4" i="4"/>
  <c r="AJ4" i="4"/>
  <c r="AD4" i="4"/>
  <c r="X15" i="4"/>
  <c r="U15" i="4"/>
  <c r="T15" i="4"/>
  <c r="X14" i="4"/>
  <c r="U14" i="4"/>
  <c r="T14" i="4"/>
  <c r="X13" i="4"/>
  <c r="U13" i="4"/>
  <c r="T13" i="4"/>
  <c r="X12" i="4"/>
  <c r="U12" i="4"/>
  <c r="T12" i="4"/>
  <c r="X11" i="4"/>
  <c r="X10" i="4"/>
  <c r="X9" i="4"/>
  <c r="X8" i="4"/>
  <c r="X7" i="4"/>
  <c r="X6" i="4"/>
  <c r="X5" i="4"/>
  <c r="V5" i="4"/>
  <c r="V6" i="4" s="1"/>
  <c r="V7" i="4" s="1"/>
  <c r="V8" i="4" s="1"/>
  <c r="V9" i="4" s="1"/>
  <c r="V10" i="4" s="1"/>
  <c r="V11" i="4" s="1"/>
  <c r="X4" i="4"/>
  <c r="R15" i="4"/>
  <c r="O15" i="4"/>
  <c r="N15" i="4"/>
  <c r="R14" i="4"/>
  <c r="O14" i="4"/>
  <c r="N14" i="4"/>
  <c r="R13" i="4"/>
  <c r="O13" i="4"/>
  <c r="N13" i="4"/>
  <c r="R12" i="4"/>
  <c r="O12" i="4"/>
  <c r="N12" i="4"/>
  <c r="R11" i="4"/>
  <c r="R10" i="4"/>
  <c r="R9" i="4"/>
  <c r="R8" i="4"/>
  <c r="R7" i="4"/>
  <c r="R6" i="4"/>
  <c r="R5" i="4"/>
  <c r="P5" i="4"/>
  <c r="P6" i="4" s="1"/>
  <c r="P7" i="4" s="1"/>
  <c r="P8" i="4" s="1"/>
  <c r="P9" i="4" s="1"/>
  <c r="P10" i="4" s="1"/>
  <c r="P11" i="4" s="1"/>
  <c r="R4" i="4"/>
  <c r="L15" i="4"/>
  <c r="I15" i="4"/>
  <c r="H15" i="4"/>
  <c r="L14" i="4"/>
  <c r="I14" i="4"/>
  <c r="H14" i="4"/>
  <c r="L13" i="4"/>
  <c r="I13" i="4"/>
  <c r="H13" i="4"/>
  <c r="L12" i="4"/>
  <c r="I12" i="4"/>
  <c r="H12" i="4"/>
  <c r="L11" i="4"/>
  <c r="L10" i="4"/>
  <c r="L9" i="4"/>
  <c r="L8" i="4"/>
  <c r="L7" i="4"/>
  <c r="L6" i="4"/>
  <c r="L5" i="4"/>
  <c r="J5" i="4"/>
  <c r="J6" i="4" s="1"/>
  <c r="J7" i="4" s="1"/>
  <c r="J8" i="4" s="1"/>
  <c r="J9" i="4" s="1"/>
  <c r="J10" i="4" s="1"/>
  <c r="J11" i="4" s="1"/>
  <c r="L4" i="4"/>
  <c r="F15" i="4"/>
  <c r="F14" i="4"/>
  <c r="F13" i="4"/>
  <c r="F12" i="4"/>
  <c r="F11" i="4"/>
  <c r="F10" i="4"/>
  <c r="F9" i="4"/>
  <c r="F8" i="4"/>
  <c r="F7" i="4"/>
  <c r="F6" i="4"/>
  <c r="F5" i="4"/>
  <c r="D5" i="4"/>
  <c r="D6" i="4" s="1"/>
  <c r="D7" i="4" s="1"/>
  <c r="D8" i="4" s="1"/>
  <c r="D9" i="4" s="1"/>
  <c r="D10" i="4" s="1"/>
  <c r="D11" i="4" s="1"/>
  <c r="D12" i="4" s="1"/>
  <c r="D13" i="4" s="1"/>
  <c r="D14" i="4" s="1"/>
  <c r="D15" i="4" s="1"/>
  <c r="F4" i="4"/>
  <c r="M41" i="3"/>
  <c r="N41" i="3" s="1"/>
  <c r="N40" i="3"/>
  <c r="N39" i="3"/>
  <c r="N38" i="3"/>
  <c r="N37" i="3"/>
  <c r="N36" i="3"/>
  <c r="M35" i="3"/>
  <c r="N35" i="3" s="1"/>
  <c r="N34" i="3"/>
  <c r="N33" i="3"/>
  <c r="N32" i="3"/>
  <c r="N31" i="3"/>
  <c r="N30" i="3"/>
  <c r="M29" i="3"/>
  <c r="N29" i="3" s="1"/>
  <c r="N28" i="3"/>
  <c r="N27" i="3"/>
  <c r="N26" i="3"/>
  <c r="N25" i="3"/>
  <c r="N24" i="3"/>
  <c r="M23" i="3"/>
  <c r="N23" i="3" s="1"/>
  <c r="N22" i="3"/>
  <c r="N21" i="3"/>
  <c r="N20" i="3"/>
  <c r="N19" i="3"/>
  <c r="N18" i="3"/>
  <c r="H41" i="3"/>
  <c r="I41" i="3" s="1"/>
  <c r="I40" i="3"/>
  <c r="I39" i="3"/>
  <c r="I38" i="3"/>
  <c r="I37" i="3"/>
  <c r="I36" i="3"/>
  <c r="H35" i="3"/>
  <c r="I35" i="3" s="1"/>
  <c r="I34" i="3"/>
  <c r="I33" i="3"/>
  <c r="I32" i="3"/>
  <c r="I31" i="3"/>
  <c r="I30" i="3"/>
  <c r="H29" i="3"/>
  <c r="I29" i="3" s="1"/>
  <c r="I28" i="3"/>
  <c r="I27" i="3"/>
  <c r="I26" i="3"/>
  <c r="I25" i="3"/>
  <c r="I24" i="3"/>
  <c r="H23" i="3"/>
  <c r="I23" i="3" s="1"/>
  <c r="I22" i="3"/>
  <c r="I21" i="3"/>
  <c r="I20" i="3"/>
  <c r="I19" i="3"/>
  <c r="I18" i="3"/>
  <c r="C35" i="3"/>
  <c r="D35" i="3" s="1"/>
  <c r="D34" i="3"/>
  <c r="D33" i="3"/>
  <c r="D32" i="3"/>
  <c r="D31" i="3"/>
  <c r="D30" i="3"/>
  <c r="C29" i="3"/>
  <c r="D29" i="3" s="1"/>
  <c r="D28" i="3"/>
  <c r="D27" i="3"/>
  <c r="D26" i="3"/>
  <c r="D25" i="3"/>
  <c r="D24" i="3"/>
  <c r="C23" i="3"/>
  <c r="D23" i="3" s="1"/>
  <c r="D22" i="3"/>
  <c r="D21" i="3"/>
  <c r="D20" i="3"/>
  <c r="D19" i="3"/>
  <c r="D18" i="3"/>
  <c r="M11" i="3"/>
  <c r="M10" i="3"/>
  <c r="H10" i="3"/>
  <c r="N9" i="3"/>
  <c r="I9" i="3"/>
  <c r="N8" i="3"/>
  <c r="I8" i="3"/>
  <c r="N7" i="3"/>
  <c r="N11" i="3" s="1"/>
  <c r="I7" i="3"/>
  <c r="N6" i="3"/>
  <c r="I6" i="3"/>
  <c r="N5" i="3"/>
  <c r="I5" i="3"/>
  <c r="C10" i="3"/>
  <c r="D9" i="3"/>
  <c r="D8" i="3"/>
  <c r="D7" i="3"/>
  <c r="D6" i="3"/>
  <c r="D5" i="3"/>
  <c r="D10" i="3" s="1"/>
  <c r="U16" i="1"/>
  <c r="U12" i="1"/>
  <c r="U8" i="1"/>
  <c r="Q12" i="1"/>
  <c r="R12" i="1"/>
  <c r="R24" i="1"/>
  <c r="R20" i="1"/>
  <c r="R16" i="1"/>
  <c r="Q8" i="1"/>
  <c r="R8" i="1"/>
  <c r="N8" i="1"/>
  <c r="N24" i="1"/>
  <c r="M24" i="1"/>
  <c r="N20" i="1"/>
  <c r="M20" i="1"/>
  <c r="N16" i="1"/>
  <c r="N12" i="1"/>
  <c r="M12" i="1"/>
  <c r="J16" i="1"/>
  <c r="J8" i="1"/>
  <c r="D20" i="1"/>
  <c r="E20" i="1"/>
  <c r="C20" i="1"/>
  <c r="D12" i="1"/>
  <c r="E12" i="1"/>
  <c r="F12" i="1"/>
  <c r="G12" i="1"/>
  <c r="D16" i="1"/>
  <c r="E16" i="1"/>
  <c r="F16" i="1"/>
  <c r="G16" i="1"/>
  <c r="D8" i="1"/>
  <c r="E8" i="1"/>
  <c r="F8" i="1"/>
  <c r="G8" i="1"/>
  <c r="C8" i="1"/>
  <c r="AN12" i="4" l="1"/>
  <c r="AN13" i="4" s="1"/>
  <c r="AN14" i="4" s="1"/>
  <c r="AN15" i="4" s="1"/>
  <c r="V12" i="4"/>
  <c r="J12" i="4"/>
  <c r="J13" i="4" s="1"/>
  <c r="AH12" i="4"/>
  <c r="AH13" i="4" s="1"/>
  <c r="AH14" i="4" s="1"/>
  <c r="AH15" i="4" s="1"/>
  <c r="AB12" i="4"/>
  <c r="AB13" i="4" s="1"/>
  <c r="AB14" i="4" s="1"/>
  <c r="AB15" i="4" s="1"/>
  <c r="P12" i="4"/>
  <c r="P13" i="4" s="1"/>
  <c r="P14" i="4" s="1"/>
  <c r="P15" i="4" s="1"/>
  <c r="J14" i="4"/>
  <c r="J15" i="4" s="1"/>
  <c r="V13" i="4"/>
  <c r="V14" i="4" s="1"/>
  <c r="V15" i="4" s="1"/>
  <c r="S10" i="3"/>
  <c r="N10" i="3"/>
  <c r="I10" i="3"/>
</calcChain>
</file>

<file path=xl/sharedStrings.xml><?xml version="1.0" encoding="utf-8"?>
<sst xmlns="http://schemas.openxmlformats.org/spreadsheetml/2006/main" count="526" uniqueCount="117">
  <si>
    <t>Date</t>
  </si>
  <si>
    <t>Class AA</t>
  </si>
  <si>
    <t>Air Content (%)</t>
  </si>
  <si>
    <t>RS-SCC</t>
  </si>
  <si>
    <t>N/A</t>
  </si>
  <si>
    <t>RS-SCCHA</t>
  </si>
  <si>
    <t>Slump (in)</t>
  </si>
  <si>
    <t>RS-SCCUA</t>
  </si>
  <si>
    <t>FR-SCC</t>
  </si>
  <si>
    <t>Mix Design</t>
  </si>
  <si>
    <t>3-Day Cylinder 1</t>
  </si>
  <si>
    <t>3-Day Cylinder 2</t>
  </si>
  <si>
    <t>3-Day Cylinder 3</t>
  </si>
  <si>
    <t>3-Day Average</t>
  </si>
  <si>
    <t>7-Day Cylinder 1</t>
  </si>
  <si>
    <t>7-Day Cylinder 2</t>
  </si>
  <si>
    <t>7-Day Cylinder 3</t>
  </si>
  <si>
    <t>7-Day Average</t>
  </si>
  <si>
    <t>28-Day Cylinder 1</t>
  </si>
  <si>
    <t>28-Day Cylinder 2</t>
  </si>
  <si>
    <t>28-Day Cylinder 3</t>
  </si>
  <si>
    <t>28-Day Average</t>
  </si>
  <si>
    <t>Test-Day Cylinder 1</t>
  </si>
  <si>
    <t>Test-Day Cylinder 2</t>
  </si>
  <si>
    <t>Test-Day Cylinder 3</t>
  </si>
  <si>
    <t>Test-Day Average</t>
  </si>
  <si>
    <t>Specimen</t>
  </si>
  <si>
    <t>Casting Date</t>
  </si>
  <si>
    <t>--</t>
  </si>
  <si>
    <t>Notes</t>
  </si>
  <si>
    <t>Did Not Use Material</t>
  </si>
  <si>
    <t>Trial Batch</t>
  </si>
  <si>
    <t>N.A</t>
  </si>
  <si>
    <t>Trial Batch; Casted Monolithic Specimens</t>
  </si>
  <si>
    <t>6-Hour Cylinder 1</t>
  </si>
  <si>
    <t>6-Hour Cylinder 2</t>
  </si>
  <si>
    <t>6-Hour Cylinder 3</t>
  </si>
  <si>
    <t>6-Hour Average</t>
  </si>
  <si>
    <t>1-Day Cylinder 1</t>
  </si>
  <si>
    <t>1-Day Cylinder 2</t>
  </si>
  <si>
    <t>1-Day Cylinder 3</t>
  </si>
  <si>
    <t>1-Day Average</t>
  </si>
  <si>
    <t>---</t>
  </si>
  <si>
    <t>Class AA Monolithic</t>
  </si>
  <si>
    <t>Failure Load (lbf)</t>
  </si>
  <si>
    <t>Failure Stress (psi)</t>
  </si>
  <si>
    <t>Failure Type*</t>
  </si>
  <si>
    <t>N/A-Monolithic</t>
  </si>
  <si>
    <t>AVG</t>
  </si>
  <si>
    <t>RS-SCC Monolithic (7 days)</t>
  </si>
  <si>
    <t>RS-SCC Monolithic (28 days)</t>
  </si>
  <si>
    <t>AVG w/o outliars</t>
  </si>
  <si>
    <t>RS-SCC Composite</t>
  </si>
  <si>
    <t>Core</t>
  </si>
  <si>
    <t>Failure Type</t>
  </si>
  <si>
    <t>EA-1</t>
  </si>
  <si>
    <t>A</t>
  </si>
  <si>
    <t>EA-2</t>
  </si>
  <si>
    <t>EA-3</t>
  </si>
  <si>
    <t>EA-4</t>
  </si>
  <si>
    <t>EA-5</t>
  </si>
  <si>
    <t>EA-AVG</t>
  </si>
  <si>
    <t>CH-1</t>
  </si>
  <si>
    <t>B</t>
  </si>
  <si>
    <t>CH-2</t>
  </si>
  <si>
    <t>CH-3</t>
  </si>
  <si>
    <t>CH-4</t>
  </si>
  <si>
    <t>CH-5</t>
  </si>
  <si>
    <t>CH-AVG</t>
  </si>
  <si>
    <t>SB-D-1</t>
  </si>
  <si>
    <t>SB-D-2</t>
  </si>
  <si>
    <t>SB-D-3</t>
  </si>
  <si>
    <t>SB-D-4</t>
  </si>
  <si>
    <t>SB-D-5</t>
  </si>
  <si>
    <t>SB-D-AVG</t>
  </si>
  <si>
    <t>RS-SCCHA Composite</t>
  </si>
  <si>
    <t>SB-MS-1</t>
  </si>
  <si>
    <t>SB-MS-2</t>
  </si>
  <si>
    <t>D</t>
  </si>
  <si>
    <t>SB-MS-3</t>
  </si>
  <si>
    <t>SB-MS-4</t>
  </si>
  <si>
    <t>SB-MS-5</t>
  </si>
  <si>
    <t>SB-MS-AVG</t>
  </si>
  <si>
    <t>FR-SCC Composite</t>
  </si>
  <si>
    <t>C</t>
  </si>
  <si>
    <t># Cycles Since Previous</t>
  </si>
  <si>
    <t>Total # Cycles</t>
  </si>
  <si>
    <t>Frequency</t>
  </si>
  <si>
    <t>Relative Dynamic Modulus</t>
  </si>
  <si>
    <t>N/A - Initial Reading</t>
  </si>
  <si>
    <t>RS-SCCHA Chip - 1</t>
  </si>
  <si>
    <t>RS-SCCHA Chip - 2</t>
  </si>
  <si>
    <t>RS-SCCHA EA - 1</t>
  </si>
  <si>
    <t>RS-SCCHA EA - 2</t>
  </si>
  <si>
    <t>RS-SCCHA SB Dry - 1</t>
  </si>
  <si>
    <t>RS-SCCHA SB Dry - 2</t>
  </si>
  <si>
    <t>RS-SCCHA SB Wet - 1</t>
  </si>
  <si>
    <t>RS-SCCHA SB Wet - 2</t>
  </si>
  <si>
    <t>FR-SCC Chip - 1</t>
  </si>
  <si>
    <t>FR-SCC Chip - 2</t>
  </si>
  <si>
    <t>FR-SCC EA - 1</t>
  </si>
  <si>
    <t>FR-SCC EA - 2</t>
  </si>
  <si>
    <t>FR-SCC SB Dry - 1</t>
  </si>
  <si>
    <t>FR-SCC SB Dry - 2</t>
  </si>
  <si>
    <t>FR-SCC SB Wet - 1</t>
  </si>
  <si>
    <t>FR-SCC SB Wet - 2</t>
  </si>
  <si>
    <r>
      <t>N/A-Monolithic</t>
    </r>
    <r>
      <rPr>
        <vertAlign val="superscript"/>
        <sz val="11"/>
        <color theme="1"/>
        <rFont val="Aptos Narrow"/>
        <family val="2"/>
      </rPr>
      <t>§</t>
    </r>
  </si>
  <si>
    <t>N/A-Monolithic*</t>
  </si>
  <si>
    <r>
      <rPr>
        <vertAlign val="superscript"/>
        <sz val="11"/>
        <color theme="1"/>
        <rFont val="Aptos Narrow"/>
        <family val="2"/>
        <scheme val="minor"/>
      </rPr>
      <t>§</t>
    </r>
    <r>
      <rPr>
        <sz val="11"/>
        <color theme="1"/>
        <rFont val="Aptos Narrow"/>
        <family val="2"/>
        <scheme val="minor"/>
      </rPr>
      <t>Failed near Pull-Off Puck Adhesive</t>
    </r>
  </si>
  <si>
    <t>*Failed in Concrete Material</t>
  </si>
  <si>
    <t>RS-SCCUA (7 days)</t>
  </si>
  <si>
    <t>RS-SCCUA Monolithic - 1</t>
  </si>
  <si>
    <t>RS-SCCUA Monolithic - 2</t>
  </si>
  <si>
    <t>RS-SCC (7-Days) Monolithic - 2</t>
  </si>
  <si>
    <t>RS-SCC (7-Days) Monolithic - 1</t>
  </si>
  <si>
    <t>RS-SCC (28-Days) Monolithic - 1</t>
  </si>
  <si>
    <t>RS-SCC (28-Days) Monolithic - 2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</si>
</sst>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vertAlign val="superscript"/>
      <sz val="11"/>
      <color theme="1"/>
      <name val="Aptos Narrow"/>
      <family val="2"/>
    </font>
    <font>
      <vertAlign val="superscript"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0" borderId="16" xfId="0" applyNumberFormat="1" applyBorder="1" applyAlignment="1">
      <alignment horizontal="center"/>
    </xf>
    <xf numFmtId="14" fontId="0" fillId="0" borderId="17" xfId="0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" xfId="0" quotePrefix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2" xfId="0" applyFont="1" applyBorder="1"/>
    <xf numFmtId="0" fontId="0" fillId="0" borderId="24" xfId="0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2" fontId="0" fillId="0" borderId="27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2" borderId="29" xfId="0" applyFill="1" applyBorder="1" applyAlignment="1">
      <alignment horizontal="center"/>
    </xf>
    <xf numFmtId="14" fontId="0" fillId="2" borderId="19" xfId="0" applyNumberFormat="1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2" fontId="0" fillId="2" borderId="32" xfId="0" applyNumberFormat="1" applyFill="1" applyBorder="1" applyAlignment="1">
      <alignment horizontal="center"/>
    </xf>
    <xf numFmtId="2" fontId="0" fillId="2" borderId="33" xfId="0" applyNumberFormat="1" applyFill="1" applyBorder="1" applyAlignment="1">
      <alignment horizontal="center"/>
    </xf>
    <xf numFmtId="14" fontId="0" fillId="2" borderId="4" xfId="0" applyNumberFormat="1" applyFill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14" fontId="0" fillId="0" borderId="19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2" borderId="12" xfId="0" applyNumberFormat="1" applyFill="1" applyBorder="1" applyAlignment="1">
      <alignment horizontal="center"/>
    </xf>
    <xf numFmtId="1" fontId="0" fillId="2" borderId="14" xfId="0" applyNumberFormat="1" applyFill="1" applyBorder="1" applyAlignment="1">
      <alignment horizontal="center"/>
    </xf>
    <xf numFmtId="1" fontId="0" fillId="0" borderId="1" xfId="0" quotePrefix="1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2" borderId="1" xfId="0" quotePrefix="1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" fontId="0" fillId="0" borderId="38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1" fontId="0" fillId="3" borderId="38" xfId="0" applyNumberFormat="1" applyFill="1" applyBorder="1" applyAlignment="1">
      <alignment horizontal="center"/>
    </xf>
    <xf numFmtId="0" fontId="0" fillId="0" borderId="37" xfId="0" applyBorder="1" applyAlignment="1">
      <alignment horizontal="center"/>
    </xf>
    <xf numFmtId="1" fontId="0" fillId="0" borderId="38" xfId="0" applyNumberFormat="1" applyBorder="1" applyAlignment="1">
      <alignment horizontal="center"/>
    </xf>
    <xf numFmtId="0" fontId="0" fillId="3" borderId="41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42" xfId="0" applyFill="1" applyBorder="1" applyAlignment="1">
      <alignment horizontal="center"/>
    </xf>
    <xf numFmtId="0" fontId="0" fillId="3" borderId="43" xfId="0" applyFill="1" applyBorder="1" applyAlignment="1">
      <alignment horizontal="center"/>
    </xf>
    <xf numFmtId="1" fontId="0" fillId="3" borderId="21" xfId="0" applyNumberFormat="1" applyFill="1" applyBorder="1" applyAlignment="1">
      <alignment horizontal="center"/>
    </xf>
    <xf numFmtId="0" fontId="0" fillId="3" borderId="44" xfId="0" applyFill="1" applyBorder="1" applyAlignment="1">
      <alignment horizontal="center"/>
    </xf>
    <xf numFmtId="0" fontId="0" fillId="0" borderId="39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1" fontId="0" fillId="0" borderId="21" xfId="0" applyNumberFormat="1" applyBorder="1" applyAlignment="1">
      <alignment horizontal="center"/>
    </xf>
    <xf numFmtId="0" fontId="0" fillId="0" borderId="44" xfId="0" applyBorder="1" applyAlignment="1">
      <alignment horizontal="center"/>
    </xf>
    <xf numFmtId="14" fontId="0" fillId="0" borderId="2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0" borderId="27" xfId="0" applyNumberFormat="1" applyBorder="1" applyAlignment="1">
      <alignment horizontal="center"/>
    </xf>
    <xf numFmtId="14" fontId="0" fillId="0" borderId="0" xfId="0" applyNumberFormat="1"/>
    <xf numFmtId="1" fontId="0" fillId="0" borderId="2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18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8" xfId="0" applyBorder="1"/>
    <xf numFmtId="0" fontId="0" fillId="0" borderId="34" xfId="0" applyBorder="1"/>
    <xf numFmtId="0" fontId="0" fillId="0" borderId="34" xfId="0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F4AA1-0529-44B5-B518-4A50D5192684}">
  <dimension ref="B2:F15"/>
  <sheetViews>
    <sheetView workbookViewId="0">
      <selection activeCell="F10" sqref="F10"/>
    </sheetView>
  </sheetViews>
  <sheetFormatPr defaultColWidth="8.7265625" defaultRowHeight="14.5" x14ac:dyDescent="0.35"/>
  <cols>
    <col min="1" max="1" width="8.7265625" style="1"/>
    <col min="2" max="2" width="9.81640625" style="1" bestFit="1" customWidth="1"/>
    <col min="3" max="3" width="10.1796875" style="1" bestFit="1" customWidth="1"/>
    <col min="4" max="4" width="9.54296875" style="1" bestFit="1" customWidth="1"/>
    <col min="5" max="5" width="13.453125" style="1" bestFit="1" customWidth="1"/>
    <col min="6" max="6" width="34.7265625" style="1" bestFit="1" customWidth="1"/>
    <col min="7" max="16384" width="8.7265625" style="1"/>
  </cols>
  <sheetData>
    <row r="2" spans="2:6" ht="15" thickBot="1" x14ac:dyDescent="0.4">
      <c r="B2" s="8" t="s">
        <v>9</v>
      </c>
      <c r="C2" s="8" t="s">
        <v>0</v>
      </c>
      <c r="D2" s="8" t="s">
        <v>6</v>
      </c>
      <c r="E2" s="8" t="s">
        <v>2</v>
      </c>
      <c r="F2" s="8" t="s">
        <v>29</v>
      </c>
    </row>
    <row r="3" spans="2:6" x14ac:dyDescent="0.35">
      <c r="B3" s="21" t="s">
        <v>1</v>
      </c>
      <c r="C3" s="6">
        <v>45380</v>
      </c>
      <c r="D3" s="4">
        <v>3</v>
      </c>
      <c r="E3" s="22">
        <v>5.0999999999999996</v>
      </c>
    </row>
    <row r="4" spans="2:6" x14ac:dyDescent="0.35">
      <c r="B4" s="23" t="s">
        <v>1</v>
      </c>
      <c r="C4" s="2">
        <v>45434</v>
      </c>
      <c r="D4" s="5">
        <v>5.5</v>
      </c>
      <c r="E4" s="24">
        <v>7</v>
      </c>
      <c r="F4" s="1" t="s">
        <v>30</v>
      </c>
    </row>
    <row r="5" spans="2:6" x14ac:dyDescent="0.35">
      <c r="B5" s="23" t="s">
        <v>1</v>
      </c>
      <c r="C5" s="2">
        <v>45440</v>
      </c>
      <c r="D5" s="5">
        <v>5.5</v>
      </c>
      <c r="E5" s="24">
        <v>3.9</v>
      </c>
    </row>
    <row r="6" spans="2:6" x14ac:dyDescent="0.35">
      <c r="B6" s="23" t="s">
        <v>1</v>
      </c>
      <c r="C6" s="2">
        <v>45455</v>
      </c>
      <c r="D6" s="5">
        <v>4.25</v>
      </c>
      <c r="E6" s="24">
        <v>3.9</v>
      </c>
    </row>
    <row r="7" spans="2:6" x14ac:dyDescent="0.35">
      <c r="B7" s="23" t="s">
        <v>1</v>
      </c>
      <c r="C7" s="2">
        <v>45476</v>
      </c>
      <c r="D7" s="5">
        <v>6</v>
      </c>
      <c r="E7" s="24">
        <v>3.9</v>
      </c>
    </row>
    <row r="8" spans="2:6" ht="15" thickBot="1" x14ac:dyDescent="0.4">
      <c r="B8" s="23" t="s">
        <v>1</v>
      </c>
      <c r="C8" s="2">
        <v>45496</v>
      </c>
      <c r="D8" s="5">
        <v>7</v>
      </c>
      <c r="E8" s="24">
        <v>7</v>
      </c>
    </row>
    <row r="9" spans="2:6" x14ac:dyDescent="0.35">
      <c r="B9" s="28" t="s">
        <v>8</v>
      </c>
      <c r="C9" s="32">
        <v>45588</v>
      </c>
      <c r="D9" s="38">
        <v>24</v>
      </c>
      <c r="E9" s="29">
        <v>3.6</v>
      </c>
      <c r="F9" s="39" t="s">
        <v>31</v>
      </c>
    </row>
    <row r="10" spans="2:6" ht="15" thickBot="1" x14ac:dyDescent="0.4">
      <c r="B10" s="26" t="s">
        <v>8</v>
      </c>
      <c r="C10" s="27">
        <v>45604</v>
      </c>
      <c r="D10" s="31">
        <v>17.5</v>
      </c>
      <c r="E10" s="30">
        <v>3.1</v>
      </c>
      <c r="F10" s="39"/>
    </row>
    <row r="11" spans="2:6" x14ac:dyDescent="0.35">
      <c r="B11" s="23" t="s">
        <v>3</v>
      </c>
      <c r="C11" s="2">
        <v>45358</v>
      </c>
      <c r="D11" s="5">
        <v>24.75</v>
      </c>
      <c r="E11" s="25" t="s">
        <v>4</v>
      </c>
    </row>
    <row r="12" spans="2:6" ht="15" thickBot="1" x14ac:dyDescent="0.4">
      <c r="B12" s="23" t="s">
        <v>3</v>
      </c>
      <c r="C12" s="2">
        <v>45408</v>
      </c>
      <c r="D12" s="5">
        <v>21</v>
      </c>
      <c r="E12" s="33" t="s">
        <v>4</v>
      </c>
    </row>
    <row r="13" spans="2:6" x14ac:dyDescent="0.35">
      <c r="B13" s="28" t="s">
        <v>5</v>
      </c>
      <c r="C13" s="32">
        <v>45531</v>
      </c>
      <c r="D13" s="38">
        <v>27</v>
      </c>
      <c r="E13" s="29" t="s">
        <v>32</v>
      </c>
      <c r="F13" s="39" t="s">
        <v>31</v>
      </c>
    </row>
    <row r="14" spans="2:6" ht="15" thickBot="1" x14ac:dyDescent="0.4">
      <c r="B14" s="26" t="s">
        <v>5</v>
      </c>
      <c r="C14" s="27">
        <v>45552</v>
      </c>
      <c r="D14" s="31">
        <v>23.5</v>
      </c>
      <c r="E14" s="30" t="s">
        <v>4</v>
      </c>
      <c r="F14" s="39"/>
    </row>
    <row r="15" spans="2:6" ht="15" thickBot="1" x14ac:dyDescent="0.4">
      <c r="B15" s="34" t="s">
        <v>7</v>
      </c>
      <c r="C15" s="35">
        <v>45679</v>
      </c>
      <c r="D15" s="36">
        <v>24</v>
      </c>
      <c r="E15" s="37" t="s">
        <v>4</v>
      </c>
      <c r="F15" s="1" t="s">
        <v>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26666-9E10-4A08-BEBF-0C61906A8FD6}">
  <dimension ref="B2:U24"/>
  <sheetViews>
    <sheetView workbookViewId="0">
      <selection activeCell="E10" sqref="E10"/>
    </sheetView>
  </sheetViews>
  <sheetFormatPr defaultColWidth="8.7265625" defaultRowHeight="14.5" x14ac:dyDescent="0.35"/>
  <cols>
    <col min="1" max="1" width="8.7265625" style="1"/>
    <col min="2" max="2" width="16.453125" style="1" bestFit="1" customWidth="1"/>
    <col min="3" max="5" width="9.1796875" style="1" bestFit="1" customWidth="1"/>
    <col min="6" max="6" width="8.7265625" style="1"/>
    <col min="7" max="7" width="9.453125" style="1" bestFit="1" customWidth="1"/>
    <col min="8" max="8" width="9.1796875" style="1" bestFit="1" customWidth="1"/>
    <col min="9" max="9" width="16.453125" style="1" bestFit="1" customWidth="1"/>
    <col min="10" max="10" width="12.453125" style="1" bestFit="1" customWidth="1"/>
    <col min="11" max="11" width="11.81640625" style="1" bestFit="1" customWidth="1"/>
    <col min="12" max="12" width="15" style="1" bestFit="1" customWidth="1"/>
    <col min="13" max="14" width="11.81640625" style="1" bestFit="1" customWidth="1"/>
    <col min="15" max="15" width="8.7265625" style="1"/>
    <col min="16" max="16" width="15" style="1" bestFit="1" customWidth="1"/>
    <col min="17" max="18" width="11.81640625" style="1" bestFit="1" customWidth="1"/>
    <col min="19" max="19" width="8.7265625" style="1"/>
    <col min="20" max="20" width="15" style="1" bestFit="1" customWidth="1"/>
    <col min="21" max="21" width="11.81640625" style="1" bestFit="1" customWidth="1"/>
    <col min="22" max="22" width="9.1796875" style="1" bestFit="1" customWidth="1"/>
    <col min="23" max="16384" width="8.7265625" style="1"/>
  </cols>
  <sheetData>
    <row r="2" spans="2:21" ht="15" thickBot="1" x14ac:dyDescent="0.4">
      <c r="B2" s="100" t="s">
        <v>1</v>
      </c>
      <c r="C2" s="100"/>
      <c r="D2" s="100"/>
      <c r="E2" s="100"/>
      <c r="F2" s="100"/>
      <c r="G2" s="100"/>
      <c r="I2" s="100" t="s">
        <v>8</v>
      </c>
      <c r="J2" s="100"/>
      <c r="L2" s="101" t="s">
        <v>3</v>
      </c>
      <c r="M2" s="101"/>
      <c r="N2" s="101"/>
      <c r="P2" s="102" t="s">
        <v>5</v>
      </c>
      <c r="Q2" s="102"/>
      <c r="R2" s="102"/>
      <c r="T2" s="102" t="s">
        <v>7</v>
      </c>
      <c r="U2" s="102"/>
    </row>
    <row r="3" spans="2:21" ht="15" thickTop="1" x14ac:dyDescent="0.35">
      <c r="B3" s="103" t="s">
        <v>26</v>
      </c>
      <c r="C3" s="107" t="s">
        <v>27</v>
      </c>
      <c r="D3" s="107"/>
      <c r="E3" s="107"/>
      <c r="F3" s="107"/>
      <c r="G3" s="107"/>
      <c r="I3" s="103" t="s">
        <v>26</v>
      </c>
      <c r="J3" s="20" t="s">
        <v>27</v>
      </c>
      <c r="L3" s="103" t="s">
        <v>26</v>
      </c>
      <c r="M3" s="105" t="s">
        <v>27</v>
      </c>
      <c r="N3" s="106"/>
      <c r="P3" s="103" t="s">
        <v>26</v>
      </c>
      <c r="Q3" s="105" t="s">
        <v>27</v>
      </c>
      <c r="R3" s="106"/>
      <c r="T3" s="103" t="s">
        <v>26</v>
      </c>
      <c r="U3" s="19" t="s">
        <v>27</v>
      </c>
    </row>
    <row r="4" spans="2:21" ht="15" thickBot="1" x14ac:dyDescent="0.4">
      <c r="B4" s="104"/>
      <c r="C4" s="12">
        <v>45380</v>
      </c>
      <c r="D4" s="13">
        <v>45440</v>
      </c>
      <c r="E4" s="13">
        <v>45455</v>
      </c>
      <c r="F4" s="13">
        <v>45476</v>
      </c>
      <c r="G4" s="13">
        <v>45496</v>
      </c>
      <c r="I4" s="104"/>
      <c r="J4" s="12">
        <v>45604</v>
      </c>
      <c r="L4" s="104"/>
      <c r="M4" s="12">
        <v>45358</v>
      </c>
      <c r="N4" s="12">
        <v>45408</v>
      </c>
      <c r="P4" s="104"/>
      <c r="Q4" s="12">
        <v>45531</v>
      </c>
      <c r="R4" s="12">
        <v>45552</v>
      </c>
      <c r="T4" s="104"/>
      <c r="U4" s="12">
        <v>45679</v>
      </c>
    </row>
    <row r="5" spans="2:21" x14ac:dyDescent="0.35">
      <c r="B5" s="15" t="s">
        <v>10</v>
      </c>
      <c r="C5" s="40">
        <v>5122</v>
      </c>
      <c r="D5" s="41">
        <v>5182</v>
      </c>
      <c r="E5" s="41">
        <v>5782</v>
      </c>
      <c r="F5" s="41">
        <v>4728</v>
      </c>
      <c r="G5" s="41">
        <v>4718</v>
      </c>
      <c r="I5" s="15" t="s">
        <v>10</v>
      </c>
      <c r="J5" s="40">
        <v>6234</v>
      </c>
      <c r="L5" s="15" t="s">
        <v>34</v>
      </c>
      <c r="M5" s="18" t="s">
        <v>28</v>
      </c>
      <c r="N5" s="40">
        <v>5106</v>
      </c>
      <c r="P5" s="15" t="s">
        <v>34</v>
      </c>
      <c r="Q5" s="40">
        <v>5878</v>
      </c>
      <c r="R5" s="40">
        <v>6394</v>
      </c>
      <c r="T5" s="15" t="s">
        <v>34</v>
      </c>
      <c r="U5" s="40">
        <v>4614</v>
      </c>
    </row>
    <row r="6" spans="2:21" x14ac:dyDescent="0.35">
      <c r="B6" s="15" t="s">
        <v>11</v>
      </c>
      <c r="C6" s="40">
        <v>3872</v>
      </c>
      <c r="D6" s="41">
        <v>5173</v>
      </c>
      <c r="E6" s="41">
        <v>6184</v>
      </c>
      <c r="F6" s="41">
        <v>4938</v>
      </c>
      <c r="G6" s="41">
        <v>5001</v>
      </c>
      <c r="I6" s="15" t="s">
        <v>11</v>
      </c>
      <c r="J6" s="40">
        <v>5969</v>
      </c>
      <c r="L6" s="15" t="s">
        <v>35</v>
      </c>
      <c r="M6" s="18" t="s">
        <v>28</v>
      </c>
      <c r="N6" s="40">
        <v>4971</v>
      </c>
      <c r="P6" s="15" t="s">
        <v>35</v>
      </c>
      <c r="Q6" s="40">
        <v>5599</v>
      </c>
      <c r="R6" s="40">
        <v>6535</v>
      </c>
      <c r="T6" s="15" t="s">
        <v>35</v>
      </c>
      <c r="U6" s="40">
        <v>4840</v>
      </c>
    </row>
    <row r="7" spans="2:21" x14ac:dyDescent="0.35">
      <c r="B7" s="15" t="s">
        <v>12</v>
      </c>
      <c r="C7" s="40">
        <v>4966</v>
      </c>
      <c r="D7" s="41">
        <v>5173</v>
      </c>
      <c r="E7" s="41">
        <v>5647</v>
      </c>
      <c r="F7" s="41">
        <v>4920</v>
      </c>
      <c r="G7" s="41">
        <v>4859</v>
      </c>
      <c r="I7" s="15" t="s">
        <v>12</v>
      </c>
      <c r="J7" s="40">
        <v>6268</v>
      </c>
      <c r="L7" s="15" t="s">
        <v>36</v>
      </c>
      <c r="M7" s="18" t="s">
        <v>28</v>
      </c>
      <c r="N7" s="40">
        <v>5012</v>
      </c>
      <c r="P7" s="15" t="s">
        <v>36</v>
      </c>
      <c r="Q7" s="40">
        <v>5738</v>
      </c>
      <c r="R7" s="40">
        <v>6255</v>
      </c>
      <c r="T7" s="15" t="s">
        <v>36</v>
      </c>
      <c r="U7" s="40">
        <v>4658</v>
      </c>
    </row>
    <row r="8" spans="2:21" x14ac:dyDescent="0.35">
      <c r="B8" s="16" t="s">
        <v>13</v>
      </c>
      <c r="C8" s="42">
        <f>AVERAGE(C5:C7)</f>
        <v>4653.333333333333</v>
      </c>
      <c r="D8" s="42">
        <f t="shared" ref="D8:G8" si="0">AVERAGE(D5:D7)</f>
        <v>5176</v>
      </c>
      <c r="E8" s="42">
        <f t="shared" si="0"/>
        <v>5871</v>
      </c>
      <c r="F8" s="42">
        <f t="shared" si="0"/>
        <v>4862</v>
      </c>
      <c r="G8" s="42">
        <f t="shared" si="0"/>
        <v>4859.333333333333</v>
      </c>
      <c r="I8" s="16" t="s">
        <v>13</v>
      </c>
      <c r="J8" s="42">
        <f>AVERAGE(J5:J7)</f>
        <v>6157</v>
      </c>
      <c r="L8" s="16" t="s">
        <v>37</v>
      </c>
      <c r="M8" s="17" t="s">
        <v>4</v>
      </c>
      <c r="N8" s="42">
        <f>AVERAGE(N5:N7)</f>
        <v>5029.666666666667</v>
      </c>
      <c r="P8" s="16" t="s">
        <v>37</v>
      </c>
      <c r="Q8" s="42">
        <f>AVERAGE(Q5:Q7)</f>
        <v>5738.333333333333</v>
      </c>
      <c r="R8" s="42">
        <f>AVERAGE(R5:R7)</f>
        <v>6394.666666666667</v>
      </c>
      <c r="T8" s="16" t="s">
        <v>37</v>
      </c>
      <c r="U8" s="42">
        <f>AVERAGE(U5:U7)</f>
        <v>4704</v>
      </c>
    </row>
    <row r="9" spans="2:21" x14ac:dyDescent="0.35">
      <c r="B9" s="10" t="s">
        <v>14</v>
      </c>
      <c r="C9" s="43" t="s">
        <v>28</v>
      </c>
      <c r="D9" s="44">
        <v>6080</v>
      </c>
      <c r="E9" s="44">
        <v>5782</v>
      </c>
      <c r="F9" s="44">
        <v>5872</v>
      </c>
      <c r="G9" s="44">
        <v>5932</v>
      </c>
      <c r="I9" s="10" t="s">
        <v>14</v>
      </c>
      <c r="J9" s="43">
        <v>6850</v>
      </c>
      <c r="L9" s="10" t="s">
        <v>38</v>
      </c>
      <c r="M9" s="43">
        <v>8305</v>
      </c>
      <c r="N9" s="43">
        <v>6669</v>
      </c>
      <c r="P9" s="10" t="s">
        <v>38</v>
      </c>
      <c r="Q9" s="43">
        <v>7143</v>
      </c>
      <c r="R9" s="43">
        <v>7783</v>
      </c>
      <c r="T9" s="10" t="s">
        <v>38</v>
      </c>
      <c r="U9" s="43">
        <v>5584</v>
      </c>
    </row>
    <row r="10" spans="2:21" x14ac:dyDescent="0.35">
      <c r="B10" s="10" t="s">
        <v>15</v>
      </c>
      <c r="C10" s="43" t="s">
        <v>28</v>
      </c>
      <c r="D10" s="44">
        <v>6119</v>
      </c>
      <c r="E10" s="44">
        <v>6184</v>
      </c>
      <c r="F10" s="44">
        <v>5976</v>
      </c>
      <c r="G10" s="44">
        <v>6196</v>
      </c>
      <c r="I10" s="10" t="s">
        <v>15</v>
      </c>
      <c r="J10" s="43">
        <v>5550</v>
      </c>
      <c r="L10" s="10" t="s">
        <v>39</v>
      </c>
      <c r="M10" s="43">
        <v>7829</v>
      </c>
      <c r="N10" s="43">
        <v>6097</v>
      </c>
      <c r="P10" s="10" t="s">
        <v>39</v>
      </c>
      <c r="Q10" s="43">
        <v>7134</v>
      </c>
      <c r="R10" s="43">
        <v>7240</v>
      </c>
      <c r="T10" s="10" t="s">
        <v>39</v>
      </c>
      <c r="U10" s="43">
        <v>5310</v>
      </c>
    </row>
    <row r="11" spans="2:21" x14ac:dyDescent="0.35">
      <c r="B11" s="10" t="s">
        <v>16</v>
      </c>
      <c r="C11" s="43" t="s">
        <v>28</v>
      </c>
      <c r="D11" s="44">
        <v>6325</v>
      </c>
      <c r="E11" s="44">
        <v>5647</v>
      </c>
      <c r="F11" s="44">
        <v>6112</v>
      </c>
      <c r="G11" s="44">
        <v>5659</v>
      </c>
      <c r="I11" s="10" t="s">
        <v>16</v>
      </c>
      <c r="J11" s="43">
        <v>7728</v>
      </c>
      <c r="L11" s="10" t="s">
        <v>40</v>
      </c>
      <c r="M11" s="43">
        <v>8118</v>
      </c>
      <c r="N11" s="43">
        <v>6499</v>
      </c>
      <c r="P11" s="10" t="s">
        <v>40</v>
      </c>
      <c r="Q11" s="43">
        <v>7199</v>
      </c>
      <c r="R11" s="43">
        <v>7560</v>
      </c>
      <c r="T11" s="10" t="s">
        <v>40</v>
      </c>
      <c r="U11" s="43">
        <v>5919</v>
      </c>
    </row>
    <row r="12" spans="2:21" x14ac:dyDescent="0.35">
      <c r="B12" s="11" t="s">
        <v>17</v>
      </c>
      <c r="C12" s="45" t="s">
        <v>4</v>
      </c>
      <c r="D12" s="45">
        <f t="shared" ref="D12:G12" si="1">AVERAGE(D9:D11)</f>
        <v>6174.666666666667</v>
      </c>
      <c r="E12" s="45">
        <f t="shared" si="1"/>
        <v>5871</v>
      </c>
      <c r="F12" s="45">
        <f t="shared" si="1"/>
        <v>5986.666666666667</v>
      </c>
      <c r="G12" s="45">
        <f t="shared" si="1"/>
        <v>5929</v>
      </c>
      <c r="I12" s="11" t="s">
        <v>17</v>
      </c>
      <c r="J12" s="45" t="s">
        <v>4</v>
      </c>
      <c r="L12" s="11" t="s">
        <v>41</v>
      </c>
      <c r="M12" s="45">
        <f>AVERAGE(M9:M11)</f>
        <v>8084</v>
      </c>
      <c r="N12" s="45">
        <f>AVERAGE(N9:N11)</f>
        <v>6421.666666666667</v>
      </c>
      <c r="P12" s="11" t="s">
        <v>41</v>
      </c>
      <c r="Q12" s="45">
        <f>AVERAGE(Q9:Q11)</f>
        <v>7158.666666666667</v>
      </c>
      <c r="R12" s="45">
        <f>AVERAGE(R9:R11)</f>
        <v>7527.666666666667</v>
      </c>
      <c r="T12" s="11" t="s">
        <v>41</v>
      </c>
      <c r="U12" s="45">
        <f>AVERAGE(U9:U11)</f>
        <v>5604.333333333333</v>
      </c>
    </row>
    <row r="13" spans="2:21" x14ac:dyDescent="0.35">
      <c r="B13" s="15" t="s">
        <v>18</v>
      </c>
      <c r="C13" s="46" t="s">
        <v>28</v>
      </c>
      <c r="D13" s="41">
        <v>6819</v>
      </c>
      <c r="E13" s="41">
        <v>6127</v>
      </c>
      <c r="F13" s="41">
        <v>6370</v>
      </c>
      <c r="G13" s="41">
        <v>6353</v>
      </c>
      <c r="I13" s="15" t="s">
        <v>18</v>
      </c>
      <c r="J13" s="46">
        <v>8741</v>
      </c>
      <c r="L13" s="15" t="s">
        <v>10</v>
      </c>
      <c r="M13" s="18" t="s">
        <v>28</v>
      </c>
      <c r="N13" s="46">
        <v>7580</v>
      </c>
      <c r="P13" s="15" t="s">
        <v>10</v>
      </c>
      <c r="Q13" s="18" t="s">
        <v>28</v>
      </c>
      <c r="R13" s="46">
        <v>9108</v>
      </c>
      <c r="T13" s="15" t="s">
        <v>10</v>
      </c>
      <c r="U13" s="46">
        <v>6379</v>
      </c>
    </row>
    <row r="14" spans="2:21" x14ac:dyDescent="0.35">
      <c r="B14" s="15" t="s">
        <v>19</v>
      </c>
      <c r="C14" s="46" t="s">
        <v>28</v>
      </c>
      <c r="D14" s="41">
        <v>6458</v>
      </c>
      <c r="E14" s="41">
        <v>6356</v>
      </c>
      <c r="F14" s="41">
        <v>6706</v>
      </c>
      <c r="G14" s="41">
        <v>6107</v>
      </c>
      <c r="I14" s="15" t="s">
        <v>19</v>
      </c>
      <c r="J14" s="46">
        <v>9102</v>
      </c>
      <c r="L14" s="15" t="s">
        <v>11</v>
      </c>
      <c r="M14" s="18" t="s">
        <v>28</v>
      </c>
      <c r="N14" s="46">
        <v>7408</v>
      </c>
      <c r="P14" s="15" t="s">
        <v>11</v>
      </c>
      <c r="Q14" s="18" t="s">
        <v>28</v>
      </c>
      <c r="R14" s="46">
        <v>9200</v>
      </c>
      <c r="T14" s="15" t="s">
        <v>11</v>
      </c>
      <c r="U14" s="46">
        <v>6024</v>
      </c>
    </row>
    <row r="15" spans="2:21" x14ac:dyDescent="0.35">
      <c r="B15" s="15" t="s">
        <v>20</v>
      </c>
      <c r="C15" s="46" t="s">
        <v>28</v>
      </c>
      <c r="D15" s="41">
        <v>6542</v>
      </c>
      <c r="E15" s="41">
        <v>5892</v>
      </c>
      <c r="F15" s="41">
        <v>6498</v>
      </c>
      <c r="G15" s="41">
        <v>6168</v>
      </c>
      <c r="I15" s="15" t="s">
        <v>20</v>
      </c>
      <c r="J15" s="46">
        <v>9753</v>
      </c>
      <c r="L15" s="15" t="s">
        <v>12</v>
      </c>
      <c r="M15" s="18" t="s">
        <v>28</v>
      </c>
      <c r="N15" s="46">
        <v>7842</v>
      </c>
      <c r="P15" s="15" t="s">
        <v>12</v>
      </c>
      <c r="Q15" s="18" t="s">
        <v>28</v>
      </c>
      <c r="R15" s="46">
        <v>8940</v>
      </c>
      <c r="T15" s="15" t="s">
        <v>12</v>
      </c>
      <c r="U15" s="46">
        <v>6153</v>
      </c>
    </row>
    <row r="16" spans="2:21" x14ac:dyDescent="0.35">
      <c r="B16" s="16" t="s">
        <v>21</v>
      </c>
      <c r="C16" s="42" t="s">
        <v>4</v>
      </c>
      <c r="D16" s="42">
        <f t="shared" ref="D16:G16" si="2">AVERAGE(D13:D15)</f>
        <v>6606.333333333333</v>
      </c>
      <c r="E16" s="42">
        <f t="shared" si="2"/>
        <v>6125</v>
      </c>
      <c r="F16" s="42">
        <f t="shared" si="2"/>
        <v>6524.666666666667</v>
      </c>
      <c r="G16" s="42">
        <f t="shared" si="2"/>
        <v>6209.333333333333</v>
      </c>
      <c r="I16" s="16" t="s">
        <v>21</v>
      </c>
      <c r="J16" s="42">
        <f>AVERAGE(J13:J15)</f>
        <v>9198.6666666666661</v>
      </c>
      <c r="L16" s="16" t="s">
        <v>13</v>
      </c>
      <c r="M16" s="17" t="s">
        <v>4</v>
      </c>
      <c r="N16" s="42">
        <f>AVERAGE(N13:N15)</f>
        <v>7610</v>
      </c>
      <c r="P16" s="16" t="s">
        <v>13</v>
      </c>
      <c r="Q16" s="17" t="s">
        <v>4</v>
      </c>
      <c r="R16" s="42">
        <f>AVERAGE(R13:R15)</f>
        <v>9082.6666666666661</v>
      </c>
      <c r="T16" s="16" t="s">
        <v>13</v>
      </c>
      <c r="U16" s="42">
        <f>AVERAGE(U13:U15)</f>
        <v>6185.333333333333</v>
      </c>
    </row>
    <row r="17" spans="2:21" x14ac:dyDescent="0.35">
      <c r="B17" s="10" t="s">
        <v>22</v>
      </c>
      <c r="C17" s="47">
        <v>7107</v>
      </c>
      <c r="D17" s="44">
        <v>6513</v>
      </c>
      <c r="E17" s="44">
        <v>5726</v>
      </c>
      <c r="F17" s="43" t="s">
        <v>28</v>
      </c>
      <c r="G17" s="43" t="s">
        <v>28</v>
      </c>
      <c r="L17" s="10" t="s">
        <v>14</v>
      </c>
      <c r="M17" s="43">
        <v>9270</v>
      </c>
      <c r="N17" s="43">
        <v>8175</v>
      </c>
      <c r="P17" s="10" t="s">
        <v>14</v>
      </c>
      <c r="Q17" s="14" t="s">
        <v>42</v>
      </c>
      <c r="R17" s="43">
        <v>9914</v>
      </c>
      <c r="T17" s="10" t="s">
        <v>14</v>
      </c>
      <c r="U17" s="14">
        <v>7041</v>
      </c>
    </row>
    <row r="18" spans="2:21" x14ac:dyDescent="0.35">
      <c r="B18" s="10" t="s">
        <v>23</v>
      </c>
      <c r="C18" s="47">
        <v>6941</v>
      </c>
      <c r="D18" s="44">
        <v>6530</v>
      </c>
      <c r="E18" s="44">
        <v>5873</v>
      </c>
      <c r="F18" s="43" t="s">
        <v>28</v>
      </c>
      <c r="G18" s="43" t="s">
        <v>28</v>
      </c>
      <c r="L18" s="10" t="s">
        <v>15</v>
      </c>
      <c r="M18" s="43">
        <v>8876</v>
      </c>
      <c r="N18" s="43">
        <v>8245</v>
      </c>
      <c r="P18" s="10" t="s">
        <v>15</v>
      </c>
      <c r="Q18" s="14" t="s">
        <v>42</v>
      </c>
      <c r="R18" s="43">
        <v>9538</v>
      </c>
      <c r="T18" s="10" t="s">
        <v>15</v>
      </c>
      <c r="U18" s="14">
        <v>6578</v>
      </c>
    </row>
    <row r="19" spans="2:21" x14ac:dyDescent="0.35">
      <c r="B19" s="10" t="s">
        <v>24</v>
      </c>
      <c r="C19" s="47">
        <v>6680</v>
      </c>
      <c r="D19" s="44">
        <v>6479</v>
      </c>
      <c r="E19" s="44">
        <v>5732</v>
      </c>
      <c r="F19" s="43" t="s">
        <v>28</v>
      </c>
      <c r="G19" s="43" t="s">
        <v>28</v>
      </c>
      <c r="L19" s="10" t="s">
        <v>16</v>
      </c>
      <c r="M19" s="43">
        <v>9473</v>
      </c>
      <c r="N19" s="43">
        <v>8226</v>
      </c>
      <c r="P19" s="10" t="s">
        <v>16</v>
      </c>
      <c r="Q19" s="14" t="s">
        <v>42</v>
      </c>
      <c r="R19" s="43">
        <v>9452</v>
      </c>
      <c r="T19" s="10" t="s">
        <v>16</v>
      </c>
      <c r="U19" s="14">
        <v>7171</v>
      </c>
    </row>
    <row r="20" spans="2:21" x14ac:dyDescent="0.35">
      <c r="B20" s="11" t="s">
        <v>25</v>
      </c>
      <c r="C20" s="45">
        <f>AVERAGE(C17:C19)</f>
        <v>6909.333333333333</v>
      </c>
      <c r="D20" s="45">
        <f t="shared" ref="D20:E20" si="3">AVERAGE(D17:D19)</f>
        <v>6507.333333333333</v>
      </c>
      <c r="E20" s="45">
        <f t="shared" si="3"/>
        <v>5777</v>
      </c>
      <c r="F20" s="45" t="s">
        <v>4</v>
      </c>
      <c r="G20" s="45" t="s">
        <v>4</v>
      </c>
      <c r="L20" s="11" t="s">
        <v>17</v>
      </c>
      <c r="M20" s="45">
        <f>AVERAGE(M17:M19)</f>
        <v>9206.3333333333339</v>
      </c>
      <c r="N20" s="45">
        <f>AVERAGE(N17:N19)</f>
        <v>8215.3333333333339</v>
      </c>
      <c r="P20" s="11" t="s">
        <v>17</v>
      </c>
      <c r="Q20" s="9" t="s">
        <v>4</v>
      </c>
      <c r="R20" s="45">
        <f>AVERAGE(R17:R19)</f>
        <v>9634.6666666666661</v>
      </c>
      <c r="T20" s="11" t="s">
        <v>17</v>
      </c>
      <c r="U20" s="9">
        <f>AVERAGE(U17:U19)</f>
        <v>6930</v>
      </c>
    </row>
    <row r="21" spans="2:21" x14ac:dyDescent="0.35">
      <c r="L21" s="15" t="s">
        <v>18</v>
      </c>
      <c r="M21" s="46">
        <v>9390</v>
      </c>
      <c r="N21" s="46">
        <v>8875</v>
      </c>
      <c r="P21" s="15" t="s">
        <v>18</v>
      </c>
      <c r="Q21" s="18" t="s">
        <v>28</v>
      </c>
      <c r="R21" s="46">
        <v>9781</v>
      </c>
      <c r="T21" s="15" t="s">
        <v>18</v>
      </c>
      <c r="U21" s="18" t="s">
        <v>28</v>
      </c>
    </row>
    <row r="22" spans="2:21" x14ac:dyDescent="0.35">
      <c r="L22" s="15" t="s">
        <v>19</v>
      </c>
      <c r="M22" s="46">
        <v>9816</v>
      </c>
      <c r="N22" s="46">
        <v>8888</v>
      </c>
      <c r="P22" s="15" t="s">
        <v>19</v>
      </c>
      <c r="Q22" s="18" t="s">
        <v>28</v>
      </c>
      <c r="R22" s="46">
        <v>9152</v>
      </c>
      <c r="T22" s="15" t="s">
        <v>19</v>
      </c>
      <c r="U22" s="18" t="s">
        <v>28</v>
      </c>
    </row>
    <row r="23" spans="2:21" x14ac:dyDescent="0.35">
      <c r="L23" s="15" t="s">
        <v>20</v>
      </c>
      <c r="M23" s="46">
        <v>8893</v>
      </c>
      <c r="N23" s="46">
        <v>8851</v>
      </c>
      <c r="P23" s="15" t="s">
        <v>20</v>
      </c>
      <c r="Q23" s="18" t="s">
        <v>28</v>
      </c>
      <c r="R23" s="46">
        <v>9329</v>
      </c>
      <c r="T23" s="15" t="s">
        <v>20</v>
      </c>
      <c r="U23" s="18" t="s">
        <v>28</v>
      </c>
    </row>
    <row r="24" spans="2:21" x14ac:dyDescent="0.35">
      <c r="L24" s="16" t="s">
        <v>21</v>
      </c>
      <c r="M24" s="42">
        <f>AVERAGE(M21:M23)</f>
        <v>9366.3333333333339</v>
      </c>
      <c r="N24" s="42">
        <f>AVERAGE(N21:N23)</f>
        <v>8871.3333333333339</v>
      </c>
      <c r="P24" s="16" t="s">
        <v>21</v>
      </c>
      <c r="Q24" s="17" t="s">
        <v>4</v>
      </c>
      <c r="R24" s="42">
        <f>AVERAGE(R21:R23)</f>
        <v>9420.6666666666661</v>
      </c>
      <c r="T24" s="16" t="s">
        <v>21</v>
      </c>
      <c r="U24" s="17" t="s">
        <v>4</v>
      </c>
    </row>
  </sheetData>
  <mergeCells count="10">
    <mergeCell ref="L3:L4"/>
    <mergeCell ref="M3:N3"/>
    <mergeCell ref="C3:G3"/>
    <mergeCell ref="B3:B4"/>
    <mergeCell ref="I3:I4"/>
    <mergeCell ref="P2:R2"/>
    <mergeCell ref="P3:P4"/>
    <mergeCell ref="Q3:R3"/>
    <mergeCell ref="T2:U2"/>
    <mergeCell ref="T3:T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5ABEE-255D-42A0-A452-CC924012E9DA}">
  <dimension ref="B3:T41"/>
  <sheetViews>
    <sheetView topLeftCell="A12" zoomScale="58" workbookViewId="0">
      <selection activeCell="L16" sqref="L16:O16"/>
    </sheetView>
  </sheetViews>
  <sheetFormatPr defaultColWidth="8.7265625" defaultRowHeight="14.5" x14ac:dyDescent="0.35"/>
  <cols>
    <col min="1" max="1" width="8.7265625" style="48"/>
    <col min="2" max="2" width="8.81640625" style="48" bestFit="1" customWidth="1"/>
    <col min="3" max="3" width="15" style="48" bestFit="1" customWidth="1"/>
    <col min="4" max="4" width="16.453125" style="48" bestFit="1" customWidth="1"/>
    <col min="5" max="5" width="13" style="48" bestFit="1" customWidth="1"/>
    <col min="6" max="6" width="8.7265625" style="48"/>
    <col min="7" max="7" width="10.1796875" style="48" bestFit="1" customWidth="1"/>
    <col min="8" max="8" width="15" style="48" bestFit="1" customWidth="1"/>
    <col min="9" max="9" width="16.453125" style="48" bestFit="1" customWidth="1"/>
    <col min="10" max="10" width="13" style="48" bestFit="1" customWidth="1"/>
    <col min="11" max="11" width="8.7265625" style="48"/>
    <col min="12" max="12" width="14.1796875" style="48" bestFit="1" customWidth="1"/>
    <col min="13" max="13" width="15" style="48" bestFit="1" customWidth="1"/>
    <col min="14" max="14" width="16.453125" style="48" bestFit="1" customWidth="1"/>
    <col min="15" max="15" width="14" style="48" bestFit="1" customWidth="1"/>
    <col min="16" max="16" width="8.7265625" style="48"/>
    <col min="17" max="17" width="10.1796875" style="48" customWidth="1"/>
    <col min="18" max="18" width="15" style="48" bestFit="1" customWidth="1"/>
    <col min="19" max="19" width="16.453125" style="48" bestFit="1" customWidth="1"/>
    <col min="20" max="20" width="14" style="48" bestFit="1" customWidth="1"/>
    <col min="21" max="16384" width="8.7265625" style="48"/>
  </cols>
  <sheetData>
    <row r="3" spans="2:20" ht="15" thickBot="1" x14ac:dyDescent="0.4">
      <c r="C3" s="98" t="s">
        <v>43</v>
      </c>
      <c r="D3" s="98"/>
      <c r="E3" s="98"/>
      <c r="H3" s="98" t="s">
        <v>49</v>
      </c>
      <c r="I3" s="98"/>
      <c r="J3" s="98"/>
      <c r="K3" s="1"/>
      <c r="M3" s="98" t="s">
        <v>50</v>
      </c>
      <c r="N3" s="98"/>
      <c r="O3" s="98"/>
      <c r="R3" s="98" t="s">
        <v>110</v>
      </c>
      <c r="S3" s="98"/>
      <c r="T3" s="98"/>
    </row>
    <row r="4" spans="2:20" ht="15.5" thickTop="1" thickBot="1" x14ac:dyDescent="0.4">
      <c r="B4" s="99" t="s">
        <v>26</v>
      </c>
      <c r="C4" s="49" t="s">
        <v>44</v>
      </c>
      <c r="D4" s="49" t="s">
        <v>45</v>
      </c>
      <c r="E4" s="49" t="s">
        <v>46</v>
      </c>
      <c r="G4" s="99" t="s">
        <v>26</v>
      </c>
      <c r="H4" s="49" t="s">
        <v>44</v>
      </c>
      <c r="I4" s="49" t="s">
        <v>45</v>
      </c>
      <c r="J4" s="49" t="s">
        <v>46</v>
      </c>
      <c r="K4" s="1"/>
      <c r="L4" s="99" t="s">
        <v>26</v>
      </c>
      <c r="M4" s="49" t="s">
        <v>44</v>
      </c>
      <c r="N4" s="49" t="s">
        <v>45</v>
      </c>
      <c r="O4" s="49" t="s">
        <v>46</v>
      </c>
      <c r="Q4" s="99" t="s">
        <v>26</v>
      </c>
      <c r="R4" s="49" t="s">
        <v>44</v>
      </c>
      <c r="S4" s="49" t="s">
        <v>45</v>
      </c>
      <c r="T4" s="49" t="s">
        <v>54</v>
      </c>
    </row>
    <row r="5" spans="2:20" ht="16.5" x14ac:dyDescent="0.35">
      <c r="B5" s="50">
        <v>1</v>
      </c>
      <c r="C5" s="55">
        <v>1200</v>
      </c>
      <c r="D5" s="54">
        <f>C5/(PI()/4*2^2)</f>
        <v>381.9718634205488</v>
      </c>
      <c r="E5" s="53" t="s">
        <v>47</v>
      </c>
      <c r="G5" s="50">
        <v>1</v>
      </c>
      <c r="H5" s="55">
        <v>1700</v>
      </c>
      <c r="I5" s="54">
        <f>H5/(PI()/4*2^2)</f>
        <v>541.1268065124442</v>
      </c>
      <c r="J5" s="53" t="s">
        <v>47</v>
      </c>
      <c r="K5" s="1"/>
      <c r="L5" s="50">
        <v>1</v>
      </c>
      <c r="M5" s="55">
        <v>775</v>
      </c>
      <c r="N5" s="54">
        <f>M5/(PI()/4*2^2)</f>
        <v>246.69016179243778</v>
      </c>
      <c r="O5" s="53" t="s">
        <v>107</v>
      </c>
      <c r="Q5" s="50">
        <v>1</v>
      </c>
      <c r="R5" s="55">
        <v>1300</v>
      </c>
      <c r="S5" s="54">
        <f>R5/(PI()/4*2^2)</f>
        <v>413.80285203892788</v>
      </c>
      <c r="T5" s="53" t="s">
        <v>106</v>
      </c>
    </row>
    <row r="6" spans="2:20" ht="16.5" x14ac:dyDescent="0.35">
      <c r="B6" s="50">
        <v>2</v>
      </c>
      <c r="C6" s="56">
        <v>1850</v>
      </c>
      <c r="D6" s="52">
        <f t="shared" ref="D6:D9" si="0">C6/(PI()/4*2^2)</f>
        <v>588.87328944001274</v>
      </c>
      <c r="E6" s="51" t="s">
        <v>47</v>
      </c>
      <c r="G6" s="50">
        <v>2</v>
      </c>
      <c r="H6" s="56">
        <v>2000</v>
      </c>
      <c r="I6" s="52">
        <f t="shared" ref="I6:I9" si="1">H6/(PI()/4*2^2)</f>
        <v>636.61977236758139</v>
      </c>
      <c r="J6" s="51" t="s">
        <v>47</v>
      </c>
      <c r="K6" s="1"/>
      <c r="L6" s="50">
        <v>2</v>
      </c>
      <c r="M6" s="56">
        <v>750</v>
      </c>
      <c r="N6" s="52">
        <f t="shared" ref="N6:N9" si="2">M6/(PI()/4*2^2)</f>
        <v>238.73241463784302</v>
      </c>
      <c r="O6" s="53" t="s">
        <v>107</v>
      </c>
      <c r="Q6" s="50">
        <v>2</v>
      </c>
      <c r="R6" s="56">
        <v>1500</v>
      </c>
      <c r="S6" s="52">
        <f t="shared" ref="S6:S9" si="3">R6/(PI()/4*2^2)</f>
        <v>477.46482927568604</v>
      </c>
      <c r="T6" s="53" t="s">
        <v>106</v>
      </c>
    </row>
    <row r="7" spans="2:20" ht="16.5" x14ac:dyDescent="0.35">
      <c r="B7" s="50">
        <v>3</v>
      </c>
      <c r="C7" s="56">
        <v>1575</v>
      </c>
      <c r="D7" s="52">
        <f t="shared" si="0"/>
        <v>501.33807073947031</v>
      </c>
      <c r="E7" s="51" t="s">
        <v>47</v>
      </c>
      <c r="G7" s="50">
        <v>3</v>
      </c>
      <c r="H7" s="56">
        <v>1800</v>
      </c>
      <c r="I7" s="52">
        <f t="shared" si="1"/>
        <v>572.95779513082323</v>
      </c>
      <c r="J7" s="51" t="s">
        <v>47</v>
      </c>
      <c r="K7" s="1"/>
      <c r="L7" s="50">
        <v>3</v>
      </c>
      <c r="M7" s="56">
        <v>2075</v>
      </c>
      <c r="N7" s="52">
        <f t="shared" si="2"/>
        <v>660.49301383136572</v>
      </c>
      <c r="O7" s="53" t="s">
        <v>107</v>
      </c>
      <c r="Q7" s="50">
        <v>3</v>
      </c>
      <c r="R7" s="56">
        <v>1350</v>
      </c>
      <c r="S7" s="52">
        <f t="shared" si="3"/>
        <v>429.71834634811745</v>
      </c>
      <c r="T7" s="53" t="s">
        <v>106</v>
      </c>
    </row>
    <row r="8" spans="2:20" ht="15" thickBot="1" x14ac:dyDescent="0.4">
      <c r="B8" s="50">
        <v>4</v>
      </c>
      <c r="C8" s="56">
        <v>1825</v>
      </c>
      <c r="D8" s="52">
        <f t="shared" si="0"/>
        <v>580.91554228541804</v>
      </c>
      <c r="E8" s="51" t="s">
        <v>47</v>
      </c>
      <c r="G8" s="50">
        <v>4</v>
      </c>
      <c r="H8" s="56">
        <v>2300</v>
      </c>
      <c r="I8" s="52">
        <f t="shared" si="1"/>
        <v>732.11273822271858</v>
      </c>
      <c r="J8" s="51" t="s">
        <v>47</v>
      </c>
      <c r="K8" s="1"/>
      <c r="L8" s="50">
        <v>4</v>
      </c>
      <c r="M8" s="56">
        <v>1825</v>
      </c>
      <c r="N8" s="52">
        <f t="shared" si="2"/>
        <v>580.91554228541804</v>
      </c>
      <c r="O8" s="53" t="s">
        <v>107</v>
      </c>
      <c r="Q8" s="50">
        <v>4</v>
      </c>
      <c r="R8" s="56">
        <v>1350</v>
      </c>
      <c r="S8" s="52">
        <f t="shared" si="3"/>
        <v>429.71834634811745</v>
      </c>
      <c r="T8" s="59" t="s">
        <v>107</v>
      </c>
    </row>
    <row r="9" spans="2:20" ht="15.5" thickTop="1" thickBot="1" x14ac:dyDescent="0.4">
      <c r="B9" s="50">
        <v>5</v>
      </c>
      <c r="C9" s="57">
        <v>1600</v>
      </c>
      <c r="D9" s="58">
        <f t="shared" si="0"/>
        <v>509.29581789406507</v>
      </c>
      <c r="E9" s="59" t="s">
        <v>47</v>
      </c>
      <c r="G9" s="50">
        <v>5</v>
      </c>
      <c r="H9" s="57">
        <v>2000</v>
      </c>
      <c r="I9" s="58">
        <f t="shared" si="1"/>
        <v>636.61977236758139</v>
      </c>
      <c r="J9" s="59" t="s">
        <v>47</v>
      </c>
      <c r="K9" s="1"/>
      <c r="L9" s="50">
        <v>5</v>
      </c>
      <c r="M9" s="57">
        <v>2000</v>
      </c>
      <c r="N9" s="58">
        <f t="shared" si="2"/>
        <v>636.61977236758139</v>
      </c>
      <c r="O9" s="53" t="s">
        <v>107</v>
      </c>
      <c r="Q9" s="50">
        <v>5</v>
      </c>
      <c r="R9" s="57">
        <v>1200</v>
      </c>
      <c r="S9" s="58">
        <f t="shared" si="3"/>
        <v>381.9718634205488</v>
      </c>
      <c r="T9" s="59" t="s">
        <v>107</v>
      </c>
    </row>
    <row r="10" spans="2:20" ht="15" thickTop="1" x14ac:dyDescent="0.35">
      <c r="B10" s="50" t="s">
        <v>48</v>
      </c>
      <c r="C10" s="55">
        <f>AVERAGE(C5:C9)</f>
        <v>1610</v>
      </c>
      <c r="D10" s="54">
        <f>AVERAGE(D5:D9)</f>
        <v>512.47891675590313</v>
      </c>
      <c r="E10" s="53" t="s">
        <v>4</v>
      </c>
      <c r="G10" s="50" t="s">
        <v>48</v>
      </c>
      <c r="H10" s="55">
        <f>AVERAGE(H5:H9)</f>
        <v>1960</v>
      </c>
      <c r="I10" s="54">
        <f>AVERAGE(I5:I9)</f>
        <v>623.88737692022983</v>
      </c>
      <c r="J10" s="53" t="s">
        <v>4</v>
      </c>
      <c r="K10" s="1"/>
      <c r="L10" s="50" t="s">
        <v>48</v>
      </c>
      <c r="M10" s="55">
        <f>AVERAGE(M5:M9)</f>
        <v>1485</v>
      </c>
      <c r="N10" s="54">
        <f>AVERAGE(N5:N9)</f>
        <v>472.69018098292918</v>
      </c>
      <c r="O10" s="53" t="s">
        <v>4</v>
      </c>
      <c r="Q10" s="50" t="s">
        <v>48</v>
      </c>
      <c r="R10" s="55">
        <f>AVERAGE(R5:R9)</f>
        <v>1340</v>
      </c>
      <c r="S10" s="54">
        <f>AVERAGE(S5:S9)</f>
        <v>426.5352474862795</v>
      </c>
      <c r="T10" s="53" t="s">
        <v>4</v>
      </c>
    </row>
    <row r="11" spans="2:20" x14ac:dyDescent="0.35">
      <c r="G11" s="1"/>
      <c r="H11" s="1"/>
      <c r="I11" s="1"/>
      <c r="J11" s="1"/>
      <c r="K11" s="1"/>
      <c r="L11" s="50" t="s">
        <v>51</v>
      </c>
      <c r="M11" s="61">
        <f>AVERAGE(M7:M9)</f>
        <v>1966.6666666666667</v>
      </c>
      <c r="N11" s="61">
        <f>AVERAGE(N7:N9)</f>
        <v>626.00944282812168</v>
      </c>
      <c r="O11" s="60" t="s">
        <v>4</v>
      </c>
    </row>
    <row r="12" spans="2:20" x14ac:dyDescent="0.35">
      <c r="B12" s="108" t="s">
        <v>109</v>
      </c>
      <c r="C12" s="108"/>
      <c r="D12" s="108"/>
      <c r="E12" s="108"/>
      <c r="G12" s="108" t="s">
        <v>109</v>
      </c>
      <c r="H12" s="108"/>
      <c r="I12" s="108"/>
      <c r="J12" s="108"/>
      <c r="K12" s="1"/>
      <c r="L12" s="1"/>
      <c r="M12" s="1"/>
      <c r="N12" s="1"/>
      <c r="O12" s="1"/>
      <c r="Q12" s="108" t="s">
        <v>109</v>
      </c>
      <c r="R12" s="108"/>
      <c r="S12" s="108"/>
      <c r="T12" s="108"/>
    </row>
    <row r="13" spans="2:20" ht="16.5" x14ac:dyDescent="0.35">
      <c r="K13" s="1"/>
      <c r="L13" s="108" t="s">
        <v>109</v>
      </c>
      <c r="M13" s="108"/>
      <c r="N13" s="108"/>
      <c r="O13" s="108"/>
      <c r="Q13" s="109" t="s">
        <v>108</v>
      </c>
      <c r="R13" s="109"/>
      <c r="S13" s="109"/>
      <c r="T13" s="109"/>
    </row>
    <row r="14" spans="2:20" x14ac:dyDescent="0.35">
      <c r="G14" s="1"/>
      <c r="H14" s="1"/>
      <c r="I14" s="1"/>
      <c r="K14" s="1"/>
    </row>
    <row r="16" spans="2:20" ht="15" thickBot="1" x14ac:dyDescent="0.4">
      <c r="B16" s="100" t="s">
        <v>52</v>
      </c>
      <c r="C16" s="100"/>
      <c r="D16" s="100"/>
      <c r="E16" s="100"/>
      <c r="G16" s="100" t="s">
        <v>75</v>
      </c>
      <c r="H16" s="100" t="s">
        <v>75</v>
      </c>
      <c r="I16" s="100"/>
      <c r="J16" s="100"/>
      <c r="L16" s="100" t="s">
        <v>83</v>
      </c>
      <c r="M16" s="100" t="s">
        <v>83</v>
      </c>
      <c r="N16" s="100"/>
      <c r="O16" s="100"/>
    </row>
    <row r="17" spans="2:15" ht="15.5" thickTop="1" thickBot="1" x14ac:dyDescent="0.4">
      <c r="B17" s="49" t="s">
        <v>53</v>
      </c>
      <c r="C17" s="49" t="s">
        <v>44</v>
      </c>
      <c r="D17" s="49" t="s">
        <v>45</v>
      </c>
      <c r="E17" s="49" t="s">
        <v>54</v>
      </c>
      <c r="G17" s="49" t="s">
        <v>53</v>
      </c>
      <c r="H17" s="49" t="s">
        <v>44</v>
      </c>
      <c r="I17" s="49" t="s">
        <v>45</v>
      </c>
      <c r="J17" s="49" t="s">
        <v>54</v>
      </c>
      <c r="L17" s="49" t="s">
        <v>53</v>
      </c>
      <c r="M17" s="49" t="s">
        <v>44</v>
      </c>
      <c r="N17" s="49" t="s">
        <v>45</v>
      </c>
      <c r="O17" s="49" t="s">
        <v>54</v>
      </c>
    </row>
    <row r="18" spans="2:15" x14ac:dyDescent="0.35">
      <c r="B18" s="50" t="s">
        <v>55</v>
      </c>
      <c r="C18" s="63">
        <v>450</v>
      </c>
      <c r="D18" s="64">
        <f t="shared" ref="D18:D29" si="4">C18/(PI()/4*2^2)</f>
        <v>143.23944878270581</v>
      </c>
      <c r="E18" s="70" t="s">
        <v>56</v>
      </c>
      <c r="G18" s="50" t="s">
        <v>55</v>
      </c>
      <c r="H18" s="63">
        <v>900</v>
      </c>
      <c r="I18" s="64">
        <f t="shared" ref="I18:I29" si="5">H18/(PI()/4*2^2)</f>
        <v>286.47889756541161</v>
      </c>
      <c r="J18" s="70" t="s">
        <v>63</v>
      </c>
      <c r="L18" s="50" t="s">
        <v>55</v>
      </c>
      <c r="M18" s="63">
        <v>1425</v>
      </c>
      <c r="N18" s="64">
        <f t="shared" ref="N18:N29" si="6">M18/(PI()/4*2^2)</f>
        <v>453.59158781190172</v>
      </c>
      <c r="O18" s="70" t="s">
        <v>63</v>
      </c>
    </row>
    <row r="19" spans="2:15" x14ac:dyDescent="0.35">
      <c r="B19" s="50" t="s">
        <v>57</v>
      </c>
      <c r="C19" s="65">
        <v>1100</v>
      </c>
      <c r="D19" s="62">
        <f t="shared" si="4"/>
        <v>350.14087480216978</v>
      </c>
      <c r="E19" s="71" t="s">
        <v>56</v>
      </c>
      <c r="G19" s="50" t="s">
        <v>57</v>
      </c>
      <c r="H19" s="65">
        <v>975</v>
      </c>
      <c r="I19" s="62">
        <f t="shared" si="5"/>
        <v>310.35213902919594</v>
      </c>
      <c r="J19" s="71" t="s">
        <v>63</v>
      </c>
      <c r="L19" s="50" t="s">
        <v>57</v>
      </c>
      <c r="M19" s="65">
        <v>650</v>
      </c>
      <c r="N19" s="62">
        <f t="shared" si="6"/>
        <v>206.90142601946394</v>
      </c>
      <c r="O19" s="71" t="s">
        <v>63</v>
      </c>
    </row>
    <row r="20" spans="2:15" x14ac:dyDescent="0.35">
      <c r="B20" s="50" t="s">
        <v>58</v>
      </c>
      <c r="C20" s="65">
        <v>275</v>
      </c>
      <c r="D20" s="62">
        <f t="shared" si="4"/>
        <v>87.535218700542444</v>
      </c>
      <c r="E20" s="71" t="s">
        <v>56</v>
      </c>
      <c r="G20" s="50" t="s">
        <v>58</v>
      </c>
      <c r="H20" s="65">
        <v>1000</v>
      </c>
      <c r="I20" s="62">
        <f t="shared" si="5"/>
        <v>318.3098861837907</v>
      </c>
      <c r="J20" s="71" t="s">
        <v>63</v>
      </c>
      <c r="L20" s="50" t="s">
        <v>58</v>
      </c>
      <c r="M20" s="65">
        <v>800</v>
      </c>
      <c r="N20" s="62">
        <f t="shared" si="6"/>
        <v>254.64790894703253</v>
      </c>
      <c r="O20" s="71" t="s">
        <v>84</v>
      </c>
    </row>
    <row r="21" spans="2:15" x14ac:dyDescent="0.35">
      <c r="B21" s="50" t="s">
        <v>59</v>
      </c>
      <c r="C21" s="65">
        <v>800</v>
      </c>
      <c r="D21" s="62">
        <f t="shared" si="4"/>
        <v>254.64790894703253</v>
      </c>
      <c r="E21" s="71" t="s">
        <v>56</v>
      </c>
      <c r="G21" s="50" t="s">
        <v>59</v>
      </c>
      <c r="H21" s="65">
        <v>850</v>
      </c>
      <c r="I21" s="62">
        <f t="shared" si="5"/>
        <v>270.5634032562221</v>
      </c>
      <c r="J21" s="71" t="s">
        <v>63</v>
      </c>
      <c r="L21" s="50" t="s">
        <v>59</v>
      </c>
      <c r="M21" s="65">
        <v>1300</v>
      </c>
      <c r="N21" s="62">
        <f t="shared" si="6"/>
        <v>413.80285203892788</v>
      </c>
      <c r="O21" s="71" t="s">
        <v>56</v>
      </c>
    </row>
    <row r="22" spans="2:15" ht="15" thickBot="1" x14ac:dyDescent="0.4">
      <c r="B22" s="50" t="s">
        <v>60</v>
      </c>
      <c r="C22" s="66">
        <v>1475</v>
      </c>
      <c r="D22" s="67">
        <f t="shared" si="4"/>
        <v>469.50708212109129</v>
      </c>
      <c r="E22" s="72" t="s">
        <v>56</v>
      </c>
      <c r="G22" s="50" t="s">
        <v>60</v>
      </c>
      <c r="H22" s="66">
        <v>1100</v>
      </c>
      <c r="I22" s="67">
        <f t="shared" si="5"/>
        <v>350.14087480216978</v>
      </c>
      <c r="J22" s="72" t="s">
        <v>63</v>
      </c>
      <c r="L22" s="50" t="s">
        <v>60</v>
      </c>
      <c r="M22" s="66">
        <v>1475</v>
      </c>
      <c r="N22" s="67">
        <f t="shared" si="6"/>
        <v>469.50708212109129</v>
      </c>
      <c r="O22" s="72" t="s">
        <v>56</v>
      </c>
    </row>
    <row r="23" spans="2:15" ht="15.5" thickTop="1" thickBot="1" x14ac:dyDescent="0.4">
      <c r="B23" s="50" t="s">
        <v>61</v>
      </c>
      <c r="C23" s="73">
        <f>AVERAGE(C18:C22)</f>
        <v>820</v>
      </c>
      <c r="D23" s="74">
        <f t="shared" si="4"/>
        <v>261.01410667070837</v>
      </c>
      <c r="E23" s="75" t="s">
        <v>4</v>
      </c>
      <c r="G23" s="50" t="s">
        <v>61</v>
      </c>
      <c r="H23" s="73">
        <f>AVERAGE(H18:H22)</f>
        <v>965</v>
      </c>
      <c r="I23" s="74">
        <f t="shared" si="5"/>
        <v>307.16904016735799</v>
      </c>
      <c r="J23" s="75" t="s">
        <v>4</v>
      </c>
      <c r="L23" s="50" t="s">
        <v>61</v>
      </c>
      <c r="M23" s="73">
        <f>AVERAGE(M18:M22)</f>
        <v>1130</v>
      </c>
      <c r="N23" s="74">
        <f t="shared" si="6"/>
        <v>359.69017138768345</v>
      </c>
      <c r="O23" s="75" t="s">
        <v>4</v>
      </c>
    </row>
    <row r="24" spans="2:15" x14ac:dyDescent="0.35">
      <c r="B24" s="50" t="s">
        <v>62</v>
      </c>
      <c r="C24" s="76">
        <v>800</v>
      </c>
      <c r="D24" s="77">
        <f t="shared" si="4"/>
        <v>254.64790894703253</v>
      </c>
      <c r="E24" s="78" t="s">
        <v>63</v>
      </c>
      <c r="G24" s="50" t="s">
        <v>62</v>
      </c>
      <c r="H24" s="76">
        <v>1000</v>
      </c>
      <c r="I24" s="77">
        <f t="shared" si="5"/>
        <v>318.3098861837907</v>
      </c>
      <c r="J24" s="78" t="s">
        <v>63</v>
      </c>
      <c r="L24" s="50" t="s">
        <v>62</v>
      </c>
      <c r="M24" s="76">
        <v>425</v>
      </c>
      <c r="N24" s="77">
        <f t="shared" si="6"/>
        <v>135.28170162811105</v>
      </c>
      <c r="O24" s="78" t="s">
        <v>63</v>
      </c>
    </row>
    <row r="25" spans="2:15" x14ac:dyDescent="0.35">
      <c r="B25" s="50" t="s">
        <v>64</v>
      </c>
      <c r="C25" s="79">
        <v>275</v>
      </c>
      <c r="D25" s="61">
        <f t="shared" si="4"/>
        <v>87.535218700542444</v>
      </c>
      <c r="E25" s="80" t="s">
        <v>63</v>
      </c>
      <c r="G25" s="50" t="s">
        <v>64</v>
      </c>
      <c r="H25" s="79">
        <v>1000</v>
      </c>
      <c r="I25" s="61">
        <f t="shared" si="5"/>
        <v>318.3098861837907</v>
      </c>
      <c r="J25" s="80" t="s">
        <v>63</v>
      </c>
      <c r="L25" s="50" t="s">
        <v>64</v>
      </c>
      <c r="M25" s="79">
        <v>450</v>
      </c>
      <c r="N25" s="61">
        <f t="shared" si="6"/>
        <v>143.23944878270581</v>
      </c>
      <c r="O25" s="80" t="s">
        <v>63</v>
      </c>
    </row>
    <row r="26" spans="2:15" x14ac:dyDescent="0.35">
      <c r="B26" s="50" t="s">
        <v>65</v>
      </c>
      <c r="C26" s="79">
        <v>475</v>
      </c>
      <c r="D26" s="61">
        <f t="shared" si="4"/>
        <v>151.19719593730056</v>
      </c>
      <c r="E26" s="80" t="s">
        <v>63</v>
      </c>
      <c r="G26" s="50" t="s">
        <v>65</v>
      </c>
      <c r="H26" s="79">
        <v>1200</v>
      </c>
      <c r="I26" s="61">
        <f t="shared" si="5"/>
        <v>381.9718634205488</v>
      </c>
      <c r="J26" s="80" t="s">
        <v>63</v>
      </c>
      <c r="L26" s="50" t="s">
        <v>65</v>
      </c>
      <c r="M26" s="79">
        <v>150</v>
      </c>
      <c r="N26" s="61">
        <f t="shared" si="6"/>
        <v>47.7464829275686</v>
      </c>
      <c r="O26" s="80" t="s">
        <v>63</v>
      </c>
    </row>
    <row r="27" spans="2:15" x14ac:dyDescent="0.35">
      <c r="B27" s="50" t="s">
        <v>66</v>
      </c>
      <c r="C27" s="79">
        <v>275</v>
      </c>
      <c r="D27" s="61">
        <f t="shared" si="4"/>
        <v>87.535218700542444</v>
      </c>
      <c r="E27" s="80" t="s">
        <v>63</v>
      </c>
      <c r="G27" s="50" t="s">
        <v>66</v>
      </c>
      <c r="H27" s="79">
        <v>925</v>
      </c>
      <c r="I27" s="61">
        <f t="shared" si="5"/>
        <v>294.43664472000637</v>
      </c>
      <c r="J27" s="80" t="s">
        <v>63</v>
      </c>
      <c r="L27" s="50" t="s">
        <v>66</v>
      </c>
      <c r="M27" s="79">
        <v>325</v>
      </c>
      <c r="N27" s="61">
        <f t="shared" si="6"/>
        <v>103.45071300973197</v>
      </c>
      <c r="O27" s="80" t="s">
        <v>63</v>
      </c>
    </row>
    <row r="28" spans="2:15" ht="15" thickBot="1" x14ac:dyDescent="0.4">
      <c r="B28" s="50" t="s">
        <v>67</v>
      </c>
      <c r="C28" s="68">
        <v>250</v>
      </c>
      <c r="D28" s="69">
        <f t="shared" si="4"/>
        <v>79.577471545947674</v>
      </c>
      <c r="E28" s="81" t="s">
        <v>63</v>
      </c>
      <c r="G28" s="50" t="s">
        <v>67</v>
      </c>
      <c r="H28" s="68">
        <v>1000</v>
      </c>
      <c r="I28" s="69">
        <f t="shared" si="5"/>
        <v>318.3098861837907</v>
      </c>
      <c r="J28" s="81" t="s">
        <v>63</v>
      </c>
      <c r="L28" s="50" t="s">
        <v>67</v>
      </c>
      <c r="M28" s="68">
        <v>525</v>
      </c>
      <c r="N28" s="69">
        <f t="shared" si="6"/>
        <v>167.1126902464901</v>
      </c>
      <c r="O28" s="81" t="s">
        <v>63</v>
      </c>
    </row>
    <row r="29" spans="2:15" ht="15.5" thickTop="1" thickBot="1" x14ac:dyDescent="0.4">
      <c r="B29" s="50" t="s">
        <v>68</v>
      </c>
      <c r="C29" s="82">
        <f>AVERAGE(C24:C28)</f>
        <v>415</v>
      </c>
      <c r="D29" s="83">
        <f t="shared" si="4"/>
        <v>132.09860276627313</v>
      </c>
      <c r="E29" s="84" t="s">
        <v>4</v>
      </c>
      <c r="G29" s="50" t="s">
        <v>68</v>
      </c>
      <c r="H29" s="82">
        <f>AVERAGE(H24:H28)</f>
        <v>1025</v>
      </c>
      <c r="I29" s="83">
        <f t="shared" si="5"/>
        <v>326.26763333838545</v>
      </c>
      <c r="J29" s="84" t="s">
        <v>4</v>
      </c>
      <c r="L29" s="50" t="s">
        <v>68</v>
      </c>
      <c r="M29" s="82">
        <f>AVERAGE(M24:M28)</f>
        <v>375</v>
      </c>
      <c r="N29" s="83">
        <f t="shared" si="6"/>
        <v>119.36620731892151</v>
      </c>
      <c r="O29" s="84" t="s">
        <v>4</v>
      </c>
    </row>
    <row r="30" spans="2:15" x14ac:dyDescent="0.35">
      <c r="B30" s="50" t="s">
        <v>69</v>
      </c>
      <c r="C30" s="63">
        <v>1520</v>
      </c>
      <c r="D30" s="64">
        <f>C30/(PI()/4*2^2)</f>
        <v>483.83102699936182</v>
      </c>
      <c r="E30" s="70" t="s">
        <v>56</v>
      </c>
      <c r="G30" s="50" t="s">
        <v>69</v>
      </c>
      <c r="H30" s="63">
        <v>1625</v>
      </c>
      <c r="I30" s="64">
        <f>H30/(PI()/4*2^2)</f>
        <v>517.25356504865988</v>
      </c>
      <c r="J30" s="70" t="s">
        <v>56</v>
      </c>
      <c r="L30" s="50" t="s">
        <v>69</v>
      </c>
      <c r="M30" s="63">
        <v>1250</v>
      </c>
      <c r="N30" s="64">
        <f>M30/(PI()/4*2^2)</f>
        <v>397.88735772973837</v>
      </c>
      <c r="O30" s="70" t="s">
        <v>63</v>
      </c>
    </row>
    <row r="31" spans="2:15" x14ac:dyDescent="0.35">
      <c r="B31" s="50" t="s">
        <v>70</v>
      </c>
      <c r="C31" s="65">
        <v>1650</v>
      </c>
      <c r="D31" s="62">
        <f t="shared" ref="D31:D35" si="7">C31/(PI()/4*2^2)</f>
        <v>525.21131220325458</v>
      </c>
      <c r="E31" s="71" t="s">
        <v>56</v>
      </c>
      <c r="G31" s="50" t="s">
        <v>70</v>
      </c>
      <c r="H31" s="65">
        <v>1450</v>
      </c>
      <c r="I31" s="62">
        <f t="shared" ref="I31:I41" si="8">H31/(PI()/4*2^2)</f>
        <v>461.54933496649647</v>
      </c>
      <c r="J31" s="71" t="s">
        <v>56</v>
      </c>
      <c r="L31" s="50" t="s">
        <v>70</v>
      </c>
      <c r="M31" s="65">
        <v>1500</v>
      </c>
      <c r="N31" s="62">
        <f t="shared" ref="N31:N41" si="9">M31/(PI()/4*2^2)</f>
        <v>477.46482927568604</v>
      </c>
      <c r="O31" s="71" t="s">
        <v>56</v>
      </c>
    </row>
    <row r="32" spans="2:15" x14ac:dyDescent="0.35">
      <c r="B32" s="50" t="s">
        <v>71</v>
      </c>
      <c r="C32" s="65">
        <v>2850</v>
      </c>
      <c r="D32" s="62">
        <f t="shared" si="7"/>
        <v>907.18317562380344</v>
      </c>
      <c r="E32" s="71" t="s">
        <v>56</v>
      </c>
      <c r="G32" s="50" t="s">
        <v>71</v>
      </c>
      <c r="H32" s="65">
        <v>3925</v>
      </c>
      <c r="I32" s="62">
        <f t="shared" si="8"/>
        <v>1249.3663032713785</v>
      </c>
      <c r="J32" s="71" t="s">
        <v>56</v>
      </c>
      <c r="L32" s="50" t="s">
        <v>71</v>
      </c>
      <c r="M32" s="65">
        <v>1100</v>
      </c>
      <c r="N32" s="62">
        <f t="shared" si="9"/>
        <v>350.14087480216978</v>
      </c>
      <c r="O32" s="71" t="s">
        <v>63</v>
      </c>
    </row>
    <row r="33" spans="2:15" x14ac:dyDescent="0.35">
      <c r="B33" s="50" t="s">
        <v>72</v>
      </c>
      <c r="C33" s="65">
        <v>600</v>
      </c>
      <c r="D33" s="62">
        <f t="shared" si="7"/>
        <v>190.9859317102744</v>
      </c>
      <c r="E33" s="71" t="s">
        <v>56</v>
      </c>
      <c r="G33" s="50" t="s">
        <v>72</v>
      </c>
      <c r="H33" s="65">
        <v>1875</v>
      </c>
      <c r="I33" s="62">
        <f t="shared" si="8"/>
        <v>596.83103659460755</v>
      </c>
      <c r="J33" s="71" t="s">
        <v>56</v>
      </c>
      <c r="L33" s="50" t="s">
        <v>72</v>
      </c>
      <c r="M33" s="65">
        <v>1400</v>
      </c>
      <c r="N33" s="62">
        <f t="shared" si="9"/>
        <v>445.63384065730696</v>
      </c>
      <c r="O33" s="71" t="s">
        <v>63</v>
      </c>
    </row>
    <row r="34" spans="2:15" ht="15" thickBot="1" x14ac:dyDescent="0.4">
      <c r="B34" s="50" t="s">
        <v>73</v>
      </c>
      <c r="C34" s="66">
        <v>700</v>
      </c>
      <c r="D34" s="67">
        <f t="shared" si="7"/>
        <v>222.81692032865348</v>
      </c>
      <c r="E34" s="72" t="s">
        <v>56</v>
      </c>
      <c r="G34" s="50" t="s">
        <v>73</v>
      </c>
      <c r="H34" s="66">
        <v>1500</v>
      </c>
      <c r="I34" s="67">
        <f t="shared" si="8"/>
        <v>477.46482927568604</v>
      </c>
      <c r="J34" s="72" t="s">
        <v>56</v>
      </c>
      <c r="L34" s="50" t="s">
        <v>73</v>
      </c>
      <c r="M34" s="66">
        <v>1425</v>
      </c>
      <c r="N34" s="67">
        <f t="shared" si="9"/>
        <v>453.59158781190172</v>
      </c>
      <c r="O34" s="72" t="s">
        <v>63</v>
      </c>
    </row>
    <row r="35" spans="2:15" ht="15.5" thickTop="1" thickBot="1" x14ac:dyDescent="0.4">
      <c r="B35" s="50" t="s">
        <v>74</v>
      </c>
      <c r="C35" s="73">
        <f>AVERAGE(C30:C34)</f>
        <v>1464</v>
      </c>
      <c r="D35" s="74">
        <f t="shared" si="7"/>
        <v>466.00567337306956</v>
      </c>
      <c r="E35" s="75" t="s">
        <v>4</v>
      </c>
      <c r="G35" s="1" t="s">
        <v>74</v>
      </c>
      <c r="H35" s="73">
        <f>AVERAGE(H30:H34)</f>
        <v>2075</v>
      </c>
      <c r="I35" s="74">
        <f t="shared" si="8"/>
        <v>660.49301383136572</v>
      </c>
      <c r="J35" s="75" t="s">
        <v>4</v>
      </c>
      <c r="L35" s="1" t="s">
        <v>74</v>
      </c>
      <c r="M35" s="73">
        <f>AVERAGE(M30:M34)</f>
        <v>1335</v>
      </c>
      <c r="N35" s="74">
        <f t="shared" si="9"/>
        <v>424.94369805536058</v>
      </c>
      <c r="O35" s="75" t="s">
        <v>4</v>
      </c>
    </row>
    <row r="36" spans="2:15" x14ac:dyDescent="0.35">
      <c r="G36" s="1" t="s">
        <v>76</v>
      </c>
      <c r="H36" s="76">
        <v>2125</v>
      </c>
      <c r="I36" s="77">
        <f>H36/(PI()/4*2^2)</f>
        <v>676.40850814055523</v>
      </c>
      <c r="J36" s="78" t="s">
        <v>63</v>
      </c>
      <c r="L36" s="1" t="s">
        <v>76</v>
      </c>
      <c r="M36" s="76">
        <v>1250</v>
      </c>
      <c r="N36" s="77">
        <f>M36/(PI()/4*2^2)</f>
        <v>397.88735772973837</v>
      </c>
      <c r="O36" s="78" t="s">
        <v>56</v>
      </c>
    </row>
    <row r="37" spans="2:15" x14ac:dyDescent="0.35">
      <c r="G37" s="1" t="s">
        <v>77</v>
      </c>
      <c r="H37" s="79">
        <v>1850</v>
      </c>
      <c r="I37" s="61">
        <f t="shared" si="8"/>
        <v>588.87328944001274</v>
      </c>
      <c r="J37" s="80" t="s">
        <v>78</v>
      </c>
      <c r="L37" s="1" t="s">
        <v>77</v>
      </c>
      <c r="M37" s="79">
        <v>1425</v>
      </c>
      <c r="N37" s="61">
        <f t="shared" si="9"/>
        <v>453.59158781190172</v>
      </c>
      <c r="O37" s="80" t="s">
        <v>56</v>
      </c>
    </row>
    <row r="38" spans="2:15" x14ac:dyDescent="0.35">
      <c r="G38" s="1" t="s">
        <v>79</v>
      </c>
      <c r="H38" s="79">
        <v>1500</v>
      </c>
      <c r="I38" s="61">
        <f t="shared" si="8"/>
        <v>477.46482927568604</v>
      </c>
      <c r="J38" s="80" t="s">
        <v>56</v>
      </c>
      <c r="L38" s="1" t="s">
        <v>79</v>
      </c>
      <c r="M38" s="79">
        <v>825</v>
      </c>
      <c r="N38" s="61">
        <f t="shared" si="9"/>
        <v>262.60565610162729</v>
      </c>
      <c r="O38" s="80" t="s">
        <v>56</v>
      </c>
    </row>
    <row r="39" spans="2:15" x14ac:dyDescent="0.35">
      <c r="G39" s="1" t="s">
        <v>80</v>
      </c>
      <c r="H39" s="79">
        <v>1375</v>
      </c>
      <c r="I39" s="61">
        <f t="shared" si="8"/>
        <v>437.67609350271221</v>
      </c>
      <c r="J39" s="80" t="s">
        <v>56</v>
      </c>
      <c r="L39" s="1" t="s">
        <v>80</v>
      </c>
      <c r="M39" s="79">
        <v>1700</v>
      </c>
      <c r="N39" s="61">
        <f t="shared" si="9"/>
        <v>541.1268065124442</v>
      </c>
      <c r="O39" s="80" t="s">
        <v>56</v>
      </c>
    </row>
    <row r="40" spans="2:15" ht="15" thickBot="1" x14ac:dyDescent="0.4">
      <c r="G40" s="1" t="s">
        <v>81</v>
      </c>
      <c r="H40" s="68">
        <v>1850</v>
      </c>
      <c r="I40" s="69">
        <f t="shared" si="8"/>
        <v>588.87328944001274</v>
      </c>
      <c r="J40" s="81" t="s">
        <v>56</v>
      </c>
      <c r="L40" s="1" t="s">
        <v>81</v>
      </c>
      <c r="M40" s="68">
        <v>1600</v>
      </c>
      <c r="N40" s="69">
        <f t="shared" si="9"/>
        <v>509.29581789406507</v>
      </c>
      <c r="O40" s="81" t="s">
        <v>56</v>
      </c>
    </row>
    <row r="41" spans="2:15" ht="15.5" thickTop="1" thickBot="1" x14ac:dyDescent="0.4">
      <c r="G41" s="1" t="s">
        <v>82</v>
      </c>
      <c r="H41" s="82">
        <f>AVERAGE(H36:H40)</f>
        <v>1740</v>
      </c>
      <c r="I41" s="83">
        <f t="shared" si="8"/>
        <v>553.85920195979577</v>
      </c>
      <c r="J41" s="84" t="s">
        <v>4</v>
      </c>
      <c r="L41" s="1" t="s">
        <v>82</v>
      </c>
      <c r="M41" s="82">
        <f>AVERAGE(M36:M40)</f>
        <v>1360</v>
      </c>
      <c r="N41" s="83">
        <f t="shared" si="9"/>
        <v>432.90144520995534</v>
      </c>
      <c r="O41" s="84" t="s">
        <v>4</v>
      </c>
    </row>
  </sheetData>
  <mergeCells count="5">
    <mergeCell ref="Q12:T12"/>
    <mergeCell ref="Q13:T13"/>
    <mergeCell ref="B12:E12"/>
    <mergeCell ref="G12:J12"/>
    <mergeCell ref="L13:O13"/>
  </mergeCells>
  <phoneticPr fontId="2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03FC7-3F5F-4A1B-B28A-A7B9968CA7C7}">
  <dimension ref="B2:AV53"/>
  <sheetViews>
    <sheetView tabSelected="1" topLeftCell="A28" zoomScale="64" zoomScaleNormal="80" workbookViewId="0">
      <selection activeCell="E59" sqref="E59"/>
    </sheetView>
  </sheetViews>
  <sheetFormatPr defaultRowHeight="14.5" x14ac:dyDescent="0.35"/>
  <cols>
    <col min="2" max="2" width="10.54296875" bestFit="1" customWidth="1"/>
    <col min="3" max="3" width="20.453125" style="93" bestFit="1" customWidth="1"/>
    <col min="4" max="4" width="12.1796875" bestFit="1" customWidth="1"/>
    <col min="5" max="5" width="9.54296875" bestFit="1" customWidth="1"/>
    <col min="6" max="6" width="22.54296875" bestFit="1" customWidth="1"/>
    <col min="8" max="8" width="10.54296875" bestFit="1" customWidth="1"/>
    <col min="9" max="9" width="20.453125" bestFit="1" customWidth="1"/>
    <col min="10" max="10" width="12.1796875" bestFit="1" customWidth="1"/>
    <col min="11" max="11" width="9.54296875" bestFit="1" customWidth="1"/>
    <col min="12" max="12" width="22.54296875" bestFit="1" customWidth="1"/>
    <col min="14" max="14" width="10.54296875" bestFit="1" customWidth="1"/>
    <col min="15" max="15" width="20.453125" bestFit="1" customWidth="1"/>
    <col min="16" max="16" width="12.1796875" bestFit="1" customWidth="1"/>
    <col min="17" max="17" width="9.54296875" bestFit="1" customWidth="1"/>
    <col min="18" max="18" width="22.54296875" bestFit="1" customWidth="1"/>
    <col min="20" max="20" width="10.54296875" bestFit="1" customWidth="1"/>
    <col min="21" max="21" width="20.453125" bestFit="1" customWidth="1"/>
    <col min="22" max="22" width="12.1796875" bestFit="1" customWidth="1"/>
    <col min="23" max="23" width="9.54296875" bestFit="1" customWidth="1"/>
    <col min="24" max="24" width="22.54296875" bestFit="1" customWidth="1"/>
    <col min="26" max="26" width="10.54296875" bestFit="1" customWidth="1"/>
    <col min="27" max="27" width="20.453125" bestFit="1" customWidth="1"/>
    <col min="28" max="28" width="12.1796875" bestFit="1" customWidth="1"/>
    <col min="29" max="29" width="9.54296875" bestFit="1" customWidth="1"/>
    <col min="30" max="30" width="22.54296875" bestFit="1" customWidth="1"/>
    <col min="32" max="32" width="10.54296875" bestFit="1" customWidth="1"/>
    <col min="33" max="33" width="20.453125" bestFit="1" customWidth="1"/>
    <col min="34" max="34" width="12.1796875" bestFit="1" customWidth="1"/>
    <col min="35" max="35" width="9.54296875" bestFit="1" customWidth="1"/>
    <col min="36" max="36" width="22.54296875" bestFit="1" customWidth="1"/>
    <col min="38" max="38" width="10.54296875" bestFit="1" customWidth="1"/>
    <col min="39" max="39" width="20.453125" bestFit="1" customWidth="1"/>
    <col min="40" max="40" width="12.1796875" bestFit="1" customWidth="1"/>
    <col min="41" max="41" width="9.54296875" bestFit="1" customWidth="1"/>
    <col min="42" max="42" width="22.54296875" bestFit="1" customWidth="1"/>
    <col min="44" max="44" width="10.54296875" bestFit="1" customWidth="1"/>
    <col min="45" max="45" width="20.453125" bestFit="1" customWidth="1"/>
    <col min="46" max="46" width="12.1796875" bestFit="1" customWidth="1"/>
    <col min="47" max="47" width="9.54296875" bestFit="1" customWidth="1"/>
    <col min="48" max="48" width="22.54296875" bestFit="1" customWidth="1"/>
  </cols>
  <sheetData>
    <row r="2" spans="2:48" x14ac:dyDescent="0.35">
      <c r="B2" s="96" t="s">
        <v>90</v>
      </c>
      <c r="C2" s="96"/>
      <c r="D2" s="96"/>
      <c r="E2" s="96"/>
      <c r="F2" s="96"/>
      <c r="H2" s="96" t="s">
        <v>91</v>
      </c>
      <c r="I2" s="96"/>
      <c r="J2" s="96"/>
      <c r="K2" s="96"/>
      <c r="L2" s="96"/>
      <c r="N2" s="96" t="s">
        <v>92</v>
      </c>
      <c r="O2" s="96"/>
      <c r="P2" s="96"/>
      <c r="Q2" s="96"/>
      <c r="R2" s="96"/>
      <c r="T2" s="96" t="s">
        <v>93</v>
      </c>
      <c r="U2" s="96"/>
      <c r="V2" s="96"/>
      <c r="W2" s="96"/>
      <c r="X2" s="96"/>
      <c r="Z2" s="96" t="s">
        <v>94</v>
      </c>
      <c r="AA2" s="96"/>
      <c r="AB2" s="96"/>
      <c r="AC2" s="96"/>
      <c r="AD2" s="96"/>
      <c r="AE2" s="1"/>
      <c r="AF2" s="96" t="s">
        <v>95</v>
      </c>
      <c r="AG2" s="96"/>
      <c r="AH2" s="96"/>
      <c r="AI2" s="96"/>
      <c r="AJ2" s="96"/>
      <c r="AK2" s="1"/>
      <c r="AL2" s="96" t="s">
        <v>96</v>
      </c>
      <c r="AM2" s="96"/>
      <c r="AN2" s="96"/>
      <c r="AO2" s="96"/>
      <c r="AP2" s="96"/>
      <c r="AQ2" s="1"/>
      <c r="AR2" s="96" t="s">
        <v>97</v>
      </c>
      <c r="AS2" s="96"/>
      <c r="AT2" s="96"/>
      <c r="AU2" s="96"/>
      <c r="AV2" s="96"/>
    </row>
    <row r="3" spans="2:48" ht="15" thickBot="1" x14ac:dyDescent="0.4">
      <c r="B3" s="3" t="s">
        <v>0</v>
      </c>
      <c r="C3" s="90" t="s">
        <v>85</v>
      </c>
      <c r="D3" s="3" t="s">
        <v>86</v>
      </c>
      <c r="E3" s="3" t="s">
        <v>87</v>
      </c>
      <c r="F3" s="3" t="s">
        <v>88</v>
      </c>
      <c r="H3" s="3" t="s">
        <v>0</v>
      </c>
      <c r="I3" s="3" t="s">
        <v>85</v>
      </c>
      <c r="J3" s="3" t="s">
        <v>86</v>
      </c>
      <c r="K3" s="3" t="s">
        <v>87</v>
      </c>
      <c r="L3" s="3" t="s">
        <v>88</v>
      </c>
      <c r="N3" s="3" t="s">
        <v>0</v>
      </c>
      <c r="O3" s="3" t="s">
        <v>85</v>
      </c>
      <c r="P3" s="3" t="s">
        <v>86</v>
      </c>
      <c r="Q3" s="3" t="s">
        <v>87</v>
      </c>
      <c r="R3" s="3" t="s">
        <v>88</v>
      </c>
      <c r="T3" s="3" t="s">
        <v>0</v>
      </c>
      <c r="U3" s="3" t="s">
        <v>85</v>
      </c>
      <c r="V3" s="3" t="s">
        <v>86</v>
      </c>
      <c r="W3" s="3" t="s">
        <v>87</v>
      </c>
      <c r="X3" s="3" t="s">
        <v>88</v>
      </c>
      <c r="Z3" s="3" t="s">
        <v>0</v>
      </c>
      <c r="AA3" s="3" t="s">
        <v>85</v>
      </c>
      <c r="AB3" s="3" t="s">
        <v>86</v>
      </c>
      <c r="AC3" s="3" t="s">
        <v>87</v>
      </c>
      <c r="AD3" s="3" t="s">
        <v>88</v>
      </c>
      <c r="AE3" s="1"/>
      <c r="AF3" s="3" t="s">
        <v>0</v>
      </c>
      <c r="AG3" s="3" t="s">
        <v>85</v>
      </c>
      <c r="AH3" s="3" t="s">
        <v>86</v>
      </c>
      <c r="AI3" s="3" t="s">
        <v>87</v>
      </c>
      <c r="AJ3" s="3" t="s">
        <v>88</v>
      </c>
      <c r="AK3" s="1"/>
      <c r="AL3" s="3" t="s">
        <v>0</v>
      </c>
      <c r="AM3" s="3" t="s">
        <v>85</v>
      </c>
      <c r="AN3" s="3" t="s">
        <v>86</v>
      </c>
      <c r="AO3" s="3" t="s">
        <v>87</v>
      </c>
      <c r="AP3" s="3" t="s">
        <v>88</v>
      </c>
      <c r="AQ3" s="1"/>
      <c r="AR3" s="3" t="s">
        <v>0</v>
      </c>
      <c r="AS3" s="3" t="s">
        <v>85</v>
      </c>
      <c r="AT3" s="3" t="s">
        <v>86</v>
      </c>
      <c r="AU3" s="3" t="s">
        <v>87</v>
      </c>
      <c r="AV3" s="3" t="s">
        <v>88</v>
      </c>
    </row>
    <row r="4" spans="2:48" x14ac:dyDescent="0.35">
      <c r="B4" s="85">
        <v>45559</v>
      </c>
      <c r="C4" s="91" t="s">
        <v>89</v>
      </c>
      <c r="D4" s="87">
        <v>0</v>
      </c>
      <c r="E4" s="87">
        <v>5703</v>
      </c>
      <c r="F4" s="94">
        <f>(E4^2/E$4^2)*100</f>
        <v>100</v>
      </c>
      <c r="H4" s="85">
        <v>45559</v>
      </c>
      <c r="I4" s="86" t="s">
        <v>89</v>
      </c>
      <c r="J4" s="87">
        <v>0</v>
      </c>
      <c r="K4" s="87">
        <v>5605</v>
      </c>
      <c r="L4" s="94">
        <f>(K4^2/K$4^2)*100</f>
        <v>100</v>
      </c>
      <c r="N4" s="85">
        <v>45559</v>
      </c>
      <c r="O4" s="86" t="s">
        <v>89</v>
      </c>
      <c r="P4" s="87">
        <v>0</v>
      </c>
      <c r="Q4" s="87">
        <v>5615</v>
      </c>
      <c r="R4" s="94">
        <f>(Q4^2/Q$4^2)*100</f>
        <v>100</v>
      </c>
      <c r="T4" s="85">
        <v>45559</v>
      </c>
      <c r="U4" s="86" t="s">
        <v>89</v>
      </c>
      <c r="V4" s="87">
        <v>0</v>
      </c>
      <c r="W4" s="87">
        <v>5625</v>
      </c>
      <c r="X4" s="94">
        <f>(W4^2/W$4^2)*100</f>
        <v>100</v>
      </c>
      <c r="Z4" s="85">
        <v>45559</v>
      </c>
      <c r="AA4" s="86" t="s">
        <v>89</v>
      </c>
      <c r="AB4" s="87">
        <v>0</v>
      </c>
      <c r="AC4" s="87">
        <v>5703</v>
      </c>
      <c r="AD4" s="94">
        <f>(AC4^2/AC$4^2)*100</f>
        <v>100</v>
      </c>
      <c r="AE4" s="1"/>
      <c r="AF4" s="85">
        <v>45559</v>
      </c>
      <c r="AG4" s="86" t="s">
        <v>89</v>
      </c>
      <c r="AH4" s="87">
        <v>0</v>
      </c>
      <c r="AI4" s="87">
        <v>5615</v>
      </c>
      <c r="AJ4" s="94">
        <f>(AI4^2/AI$4^2)*100</f>
        <v>100</v>
      </c>
      <c r="AK4" s="1"/>
      <c r="AL4" s="85">
        <v>45559</v>
      </c>
      <c r="AM4" s="86" t="s">
        <v>89</v>
      </c>
      <c r="AN4" s="87">
        <v>0</v>
      </c>
      <c r="AO4" s="87">
        <v>5654</v>
      </c>
      <c r="AP4" s="94">
        <f>(AO4^2/AO$4^2)*100</f>
        <v>100</v>
      </c>
      <c r="AQ4" s="1"/>
      <c r="AR4" s="85">
        <v>45559</v>
      </c>
      <c r="AS4" s="86" t="s">
        <v>89</v>
      </c>
      <c r="AT4" s="87">
        <v>0</v>
      </c>
      <c r="AU4" s="87">
        <v>5635</v>
      </c>
      <c r="AV4" s="94">
        <f>(AU4^2/AU$4^2)*100</f>
        <v>100</v>
      </c>
    </row>
    <row r="5" spans="2:48" x14ac:dyDescent="0.35">
      <c r="B5" s="88">
        <v>45567</v>
      </c>
      <c r="C5" s="92">
        <v>0</v>
      </c>
      <c r="D5" s="10">
        <f>D4+C5</f>
        <v>0</v>
      </c>
      <c r="E5" s="10">
        <v>5742</v>
      </c>
      <c r="F5" s="95">
        <f t="shared" ref="F5:F15" si="0">(E5^2/E$4^2)*100</f>
        <v>101.37237772638836</v>
      </c>
      <c r="H5" s="88">
        <v>45567</v>
      </c>
      <c r="I5" s="7">
        <v>0</v>
      </c>
      <c r="J5" s="10">
        <f>J4+I5</f>
        <v>0</v>
      </c>
      <c r="K5" s="10">
        <v>5654</v>
      </c>
      <c r="L5" s="95">
        <f t="shared" ref="L5:L15" si="1">(K5^2/K$4^2)*100</f>
        <v>101.75608149025857</v>
      </c>
      <c r="N5" s="88">
        <v>45567</v>
      </c>
      <c r="O5" s="7">
        <v>0</v>
      </c>
      <c r="P5" s="10">
        <f>P4+O5</f>
        <v>0</v>
      </c>
      <c r="Q5" s="10">
        <v>5703</v>
      </c>
      <c r="R5" s="95">
        <f t="shared" ref="R5:R15" si="2">(Q5^2/Q$4^2)*100</f>
        <v>103.15902338301632</v>
      </c>
      <c r="T5" s="88">
        <v>45567</v>
      </c>
      <c r="U5" s="7">
        <v>0</v>
      </c>
      <c r="V5" s="10">
        <f>V4+U5</f>
        <v>0</v>
      </c>
      <c r="W5" s="10">
        <v>5732</v>
      </c>
      <c r="X5" s="95">
        <f t="shared" ref="X5:X15" si="3">(W5^2/W$4^2)*100</f>
        <v>103.84062893827159</v>
      </c>
      <c r="Z5" s="88">
        <v>45567</v>
      </c>
      <c r="AA5" s="7">
        <v>0</v>
      </c>
      <c r="AB5" s="10">
        <f>AB4+AA5</f>
        <v>0</v>
      </c>
      <c r="AC5" s="10">
        <v>5752</v>
      </c>
      <c r="AD5" s="95">
        <f t="shared" ref="AD5:AD15" si="4">(AC5^2/AC$4^2)*100</f>
        <v>101.72577602117856</v>
      </c>
      <c r="AE5" s="1"/>
      <c r="AF5" s="88">
        <v>45567</v>
      </c>
      <c r="AG5" s="7">
        <v>0</v>
      </c>
      <c r="AH5" s="10">
        <f>AH4+AG5</f>
        <v>0</v>
      </c>
      <c r="AI5" s="10">
        <v>5664</v>
      </c>
      <c r="AJ5" s="95">
        <f t="shared" ref="AJ5:AJ15" si="5">(AI5^2/AI$4^2)*100</f>
        <v>101.75294042084514</v>
      </c>
      <c r="AK5" s="1"/>
      <c r="AL5" s="88">
        <v>45567</v>
      </c>
      <c r="AM5" s="7">
        <v>0</v>
      </c>
      <c r="AN5" s="10">
        <f>AN4+AM5</f>
        <v>0</v>
      </c>
      <c r="AO5" s="10">
        <v>5703</v>
      </c>
      <c r="AP5" s="95">
        <f t="shared" ref="AP5:AP15" si="6">(AO5^2/AO$4^2)*100</f>
        <v>101.74079687144368</v>
      </c>
      <c r="AQ5" s="1"/>
      <c r="AR5" s="88">
        <v>45567</v>
      </c>
      <c r="AS5" s="7">
        <v>0</v>
      </c>
      <c r="AT5" s="10">
        <f>AT4+AS5</f>
        <v>0</v>
      </c>
      <c r="AU5" s="10">
        <v>5684</v>
      </c>
      <c r="AV5" s="95">
        <f t="shared" ref="AV5:AV15" si="7">(AU5^2/AU$4^2)*100</f>
        <v>101.74669187145557</v>
      </c>
    </row>
    <row r="6" spans="2:48" x14ac:dyDescent="0.35">
      <c r="B6" s="88">
        <v>45576</v>
      </c>
      <c r="C6" s="92">
        <v>26</v>
      </c>
      <c r="D6" s="10">
        <f t="shared" ref="D6:D15" si="8">D5+C6</f>
        <v>26</v>
      </c>
      <c r="E6" s="10">
        <v>5732</v>
      </c>
      <c r="F6" s="95">
        <f t="shared" si="0"/>
        <v>101.01959435815948</v>
      </c>
      <c r="H6" s="88">
        <v>45576</v>
      </c>
      <c r="I6" s="7">
        <v>26</v>
      </c>
      <c r="J6" s="10">
        <f t="shared" ref="J6:J15" si="9">J5+I6</f>
        <v>26</v>
      </c>
      <c r="K6" s="10">
        <v>5654</v>
      </c>
      <c r="L6" s="95">
        <f t="shared" si="1"/>
        <v>101.75608149025857</v>
      </c>
      <c r="N6" s="88">
        <v>45576</v>
      </c>
      <c r="O6" s="7">
        <v>26</v>
      </c>
      <c r="P6" s="10">
        <f t="shared" ref="P6:P15" si="10">P5+O6</f>
        <v>26</v>
      </c>
      <c r="Q6" s="10">
        <v>5742</v>
      </c>
      <c r="R6" s="95">
        <f t="shared" si="2"/>
        <v>104.57475484268461</v>
      </c>
      <c r="T6" s="88">
        <v>45576</v>
      </c>
      <c r="U6" s="7">
        <v>26</v>
      </c>
      <c r="V6" s="10">
        <f t="shared" ref="V6:V15" si="11">V5+U6</f>
        <v>26</v>
      </c>
      <c r="W6" s="10">
        <v>5771</v>
      </c>
      <c r="X6" s="95">
        <f t="shared" si="3"/>
        <v>105.25848019753086</v>
      </c>
      <c r="Z6" s="88">
        <v>45576</v>
      </c>
      <c r="AA6" s="7">
        <v>26</v>
      </c>
      <c r="AB6" s="10">
        <f t="shared" ref="AB6:AB15" si="12">AB5+AA6</f>
        <v>26</v>
      </c>
      <c r="AC6" s="10">
        <v>5752</v>
      </c>
      <c r="AD6" s="95">
        <f t="shared" si="4"/>
        <v>101.72577602117856</v>
      </c>
      <c r="AE6" s="1"/>
      <c r="AF6" s="88">
        <v>45576</v>
      </c>
      <c r="AG6" s="7">
        <v>26</v>
      </c>
      <c r="AH6" s="10">
        <f t="shared" ref="AH6:AH15" si="13">AH5+AG6</f>
        <v>26</v>
      </c>
      <c r="AI6" s="10">
        <v>5703</v>
      </c>
      <c r="AJ6" s="95">
        <f t="shared" si="5"/>
        <v>103.15902338301632</v>
      </c>
      <c r="AK6" s="1"/>
      <c r="AL6" s="88">
        <v>45576</v>
      </c>
      <c r="AM6" s="7">
        <v>26</v>
      </c>
      <c r="AN6" s="10">
        <f t="shared" ref="AN6:AN15" si="14">AN5+AM6</f>
        <v>26</v>
      </c>
      <c r="AO6" s="10">
        <v>5703</v>
      </c>
      <c r="AP6" s="95">
        <f t="shared" si="6"/>
        <v>101.74079687144368</v>
      </c>
      <c r="AQ6" s="1"/>
      <c r="AR6" s="88">
        <v>45576</v>
      </c>
      <c r="AS6" s="7">
        <v>26</v>
      </c>
      <c r="AT6" s="10">
        <f t="shared" ref="AT6:AT15" si="15">AT5+AS6</f>
        <v>26</v>
      </c>
      <c r="AU6" s="10">
        <v>5693</v>
      </c>
      <c r="AV6" s="95">
        <f t="shared" si="7"/>
        <v>102.06915675494379</v>
      </c>
    </row>
    <row r="7" spans="2:48" x14ac:dyDescent="0.35">
      <c r="B7" s="88">
        <v>45586</v>
      </c>
      <c r="C7" s="92">
        <v>31</v>
      </c>
      <c r="D7" s="10">
        <f t="shared" si="8"/>
        <v>57</v>
      </c>
      <c r="E7" s="10">
        <v>5752</v>
      </c>
      <c r="F7" s="95">
        <f t="shared" si="0"/>
        <v>101.72577602117856</v>
      </c>
      <c r="H7" s="88">
        <v>45586</v>
      </c>
      <c r="I7" s="7">
        <v>31</v>
      </c>
      <c r="J7" s="10">
        <f t="shared" si="9"/>
        <v>57</v>
      </c>
      <c r="K7" s="10">
        <v>5713</v>
      </c>
      <c r="L7" s="95">
        <f t="shared" si="1"/>
        <v>103.89082960049846</v>
      </c>
      <c r="N7" s="88">
        <v>45586</v>
      </c>
      <c r="O7" s="7">
        <v>31</v>
      </c>
      <c r="P7" s="10">
        <f t="shared" si="10"/>
        <v>57</v>
      </c>
      <c r="Q7" s="10">
        <v>5781</v>
      </c>
      <c r="R7" s="95">
        <f t="shared" si="2"/>
        <v>106.00013479984997</v>
      </c>
      <c r="T7" s="88">
        <v>45586</v>
      </c>
      <c r="U7" s="7">
        <v>31</v>
      </c>
      <c r="V7" s="10">
        <f t="shared" si="11"/>
        <v>57</v>
      </c>
      <c r="W7" s="10">
        <v>5752</v>
      </c>
      <c r="X7" s="95">
        <f t="shared" si="3"/>
        <v>104.56653116049384</v>
      </c>
      <c r="Z7" s="88">
        <v>45586</v>
      </c>
      <c r="AA7" s="7">
        <v>31</v>
      </c>
      <c r="AB7" s="10">
        <f t="shared" si="12"/>
        <v>57</v>
      </c>
      <c r="AC7" s="10">
        <v>5820</v>
      </c>
      <c r="AD7" s="95">
        <f t="shared" si="4"/>
        <v>104.14519227815811</v>
      </c>
      <c r="AE7" s="1"/>
      <c r="AF7" s="88">
        <v>45586</v>
      </c>
      <c r="AG7" s="7">
        <v>31</v>
      </c>
      <c r="AH7" s="10">
        <f t="shared" si="13"/>
        <v>57</v>
      </c>
      <c r="AI7" s="10">
        <v>5791</v>
      </c>
      <c r="AJ7" s="95">
        <f t="shared" si="5"/>
        <v>106.36717100312498</v>
      </c>
      <c r="AK7" s="1"/>
      <c r="AL7" s="88">
        <v>45586</v>
      </c>
      <c r="AM7" s="7">
        <v>31</v>
      </c>
      <c r="AN7" s="10">
        <f t="shared" si="14"/>
        <v>57</v>
      </c>
      <c r="AO7" s="10">
        <v>5732</v>
      </c>
      <c r="AP7" s="95">
        <f t="shared" si="6"/>
        <v>102.77814029629143</v>
      </c>
      <c r="AQ7" s="1"/>
      <c r="AR7" s="88">
        <v>45586</v>
      </c>
      <c r="AS7" s="7">
        <v>31</v>
      </c>
      <c r="AT7" s="10">
        <f t="shared" si="15"/>
        <v>57</v>
      </c>
      <c r="AU7" s="10">
        <v>5713</v>
      </c>
      <c r="AV7" s="95">
        <f t="shared" si="7"/>
        <v>102.787571971036</v>
      </c>
    </row>
    <row r="8" spans="2:48" x14ac:dyDescent="0.35">
      <c r="B8" s="88">
        <v>45596</v>
      </c>
      <c r="C8" s="92">
        <v>30</v>
      </c>
      <c r="D8" s="10">
        <f t="shared" si="8"/>
        <v>87</v>
      </c>
      <c r="E8" s="10">
        <v>5820</v>
      </c>
      <c r="F8" s="95">
        <f t="shared" si="0"/>
        <v>104.14519227815811</v>
      </c>
      <c r="H8" s="88">
        <v>45596</v>
      </c>
      <c r="I8" s="7">
        <v>30</v>
      </c>
      <c r="J8" s="10">
        <f t="shared" si="9"/>
        <v>87</v>
      </c>
      <c r="K8" s="10">
        <v>5713</v>
      </c>
      <c r="L8" s="95">
        <f t="shared" si="1"/>
        <v>103.89082960049846</v>
      </c>
      <c r="N8" s="88">
        <v>45596</v>
      </c>
      <c r="O8" s="7">
        <v>30</v>
      </c>
      <c r="P8" s="10">
        <f t="shared" si="10"/>
        <v>87</v>
      </c>
      <c r="Q8" s="10">
        <v>5713</v>
      </c>
      <c r="R8" s="95">
        <f t="shared" si="2"/>
        <v>103.52111163885694</v>
      </c>
      <c r="T8" s="88">
        <v>45596</v>
      </c>
      <c r="U8" s="7">
        <v>30</v>
      </c>
      <c r="V8" s="10">
        <f t="shared" si="11"/>
        <v>87</v>
      </c>
      <c r="W8" s="10">
        <v>5703</v>
      </c>
      <c r="X8" s="95">
        <f t="shared" si="3"/>
        <v>102.79256177777778</v>
      </c>
      <c r="Z8" s="88">
        <v>45596</v>
      </c>
      <c r="AA8" s="7">
        <v>30</v>
      </c>
      <c r="AB8" s="10">
        <f t="shared" si="12"/>
        <v>87</v>
      </c>
      <c r="AC8" s="10">
        <v>5791</v>
      </c>
      <c r="AD8" s="95">
        <f t="shared" si="4"/>
        <v>103.10990499415374</v>
      </c>
      <c r="AE8" s="1"/>
      <c r="AF8" s="88">
        <v>45596</v>
      </c>
      <c r="AG8" s="7">
        <v>30</v>
      </c>
      <c r="AH8" s="10">
        <f t="shared" si="13"/>
        <v>87</v>
      </c>
      <c r="AI8" s="10">
        <v>5801</v>
      </c>
      <c r="AJ8" s="95">
        <f t="shared" si="5"/>
        <v>106.73484155863515</v>
      </c>
      <c r="AK8" s="1"/>
      <c r="AL8" s="88">
        <v>45596</v>
      </c>
      <c r="AM8" s="7">
        <v>30</v>
      </c>
      <c r="AN8" s="10">
        <f t="shared" si="14"/>
        <v>87</v>
      </c>
      <c r="AO8" s="10">
        <v>5732</v>
      </c>
      <c r="AP8" s="95">
        <f t="shared" si="6"/>
        <v>102.77814029629143</v>
      </c>
      <c r="AQ8" s="1"/>
      <c r="AR8" s="88">
        <v>45596</v>
      </c>
      <c r="AS8" s="7">
        <v>30</v>
      </c>
      <c r="AT8" s="10">
        <f t="shared" si="15"/>
        <v>87</v>
      </c>
      <c r="AU8" s="10">
        <v>5723</v>
      </c>
      <c r="AV8" s="95">
        <f t="shared" si="7"/>
        <v>103.14772436500546</v>
      </c>
    </row>
    <row r="9" spans="2:48" x14ac:dyDescent="0.35">
      <c r="B9" s="88">
        <v>45607</v>
      </c>
      <c r="C9" s="92">
        <v>31</v>
      </c>
      <c r="D9" s="10">
        <f t="shared" si="8"/>
        <v>118</v>
      </c>
      <c r="E9" s="10">
        <v>5811</v>
      </c>
      <c r="F9" s="95">
        <f t="shared" si="0"/>
        <v>103.82334279059637</v>
      </c>
      <c r="H9" s="88">
        <v>45607</v>
      </c>
      <c r="I9" s="7">
        <v>31</v>
      </c>
      <c r="J9" s="10">
        <f t="shared" si="9"/>
        <v>118</v>
      </c>
      <c r="K9" s="10">
        <v>5771</v>
      </c>
      <c r="L9" s="95">
        <f t="shared" si="1"/>
        <v>106.0109959805545</v>
      </c>
      <c r="N9" s="88">
        <v>45607</v>
      </c>
      <c r="O9" s="7">
        <v>31</v>
      </c>
      <c r="P9" s="10">
        <f t="shared" si="10"/>
        <v>118</v>
      </c>
      <c r="Q9" s="10">
        <v>5762</v>
      </c>
      <c r="R9" s="95">
        <f t="shared" si="2"/>
        <v>105.30451365403539</v>
      </c>
      <c r="T9" s="88">
        <v>45607</v>
      </c>
      <c r="U9" s="7">
        <v>31</v>
      </c>
      <c r="V9" s="10">
        <f t="shared" si="11"/>
        <v>118</v>
      </c>
      <c r="W9" s="10">
        <v>5732</v>
      </c>
      <c r="X9" s="95">
        <f t="shared" si="3"/>
        <v>103.84062893827159</v>
      </c>
      <c r="Z9" s="88">
        <v>45607</v>
      </c>
      <c r="AA9" s="7">
        <v>31</v>
      </c>
      <c r="AB9" s="10">
        <f t="shared" si="12"/>
        <v>118</v>
      </c>
      <c r="AC9" s="10">
        <v>5791</v>
      </c>
      <c r="AD9" s="95">
        <f t="shared" si="4"/>
        <v>103.10990499415374</v>
      </c>
      <c r="AE9" s="1"/>
      <c r="AF9" s="88">
        <v>45607</v>
      </c>
      <c r="AG9" s="7">
        <v>31</v>
      </c>
      <c r="AH9" s="10">
        <f t="shared" si="13"/>
        <v>118</v>
      </c>
      <c r="AI9" s="10">
        <v>5820</v>
      </c>
      <c r="AJ9" s="95">
        <f t="shared" si="5"/>
        <v>107.43516325451243</v>
      </c>
      <c r="AK9" s="1"/>
      <c r="AL9" s="88">
        <v>45607</v>
      </c>
      <c r="AM9" s="7">
        <v>31</v>
      </c>
      <c r="AN9" s="10">
        <f t="shared" si="14"/>
        <v>118</v>
      </c>
      <c r="AO9" s="10">
        <v>5742</v>
      </c>
      <c r="AP9" s="95">
        <f t="shared" si="6"/>
        <v>103.13706490635741</v>
      </c>
      <c r="AQ9" s="1"/>
      <c r="AR9" s="88">
        <v>45607</v>
      </c>
      <c r="AS9" s="7">
        <v>31</v>
      </c>
      <c r="AT9" s="10">
        <f t="shared" si="15"/>
        <v>118</v>
      </c>
      <c r="AU9" s="10">
        <v>5645</v>
      </c>
      <c r="AV9" s="95">
        <f t="shared" si="7"/>
        <v>100.35523950716816</v>
      </c>
    </row>
    <row r="10" spans="2:48" x14ac:dyDescent="0.35">
      <c r="B10" s="88">
        <v>45617</v>
      </c>
      <c r="C10" s="92">
        <v>33</v>
      </c>
      <c r="D10" s="10">
        <f t="shared" si="8"/>
        <v>151</v>
      </c>
      <c r="E10" s="10">
        <v>5752</v>
      </c>
      <c r="F10" s="95">
        <f t="shared" si="0"/>
        <v>101.72577602117856</v>
      </c>
      <c r="H10" s="88">
        <v>45617</v>
      </c>
      <c r="I10" s="7">
        <v>33</v>
      </c>
      <c r="J10" s="10">
        <f t="shared" si="9"/>
        <v>151</v>
      </c>
      <c r="K10" s="10">
        <v>5771</v>
      </c>
      <c r="L10" s="95">
        <f t="shared" si="1"/>
        <v>106.0109959805545</v>
      </c>
      <c r="N10" s="88">
        <v>45617</v>
      </c>
      <c r="O10" s="7">
        <v>33</v>
      </c>
      <c r="P10" s="10">
        <f t="shared" si="10"/>
        <v>151</v>
      </c>
      <c r="Q10" s="10">
        <v>5713</v>
      </c>
      <c r="R10" s="95">
        <f t="shared" si="2"/>
        <v>103.52111163885694</v>
      </c>
      <c r="T10" s="88">
        <v>45617</v>
      </c>
      <c r="U10" s="7">
        <v>33</v>
      </c>
      <c r="V10" s="10">
        <f t="shared" si="11"/>
        <v>151</v>
      </c>
      <c r="W10" s="10">
        <v>5820</v>
      </c>
      <c r="X10" s="95">
        <f t="shared" si="3"/>
        <v>107.05351111111112</v>
      </c>
      <c r="Z10" s="88">
        <v>45617</v>
      </c>
      <c r="AA10" s="7">
        <v>33</v>
      </c>
      <c r="AB10" s="10">
        <f t="shared" si="12"/>
        <v>151</v>
      </c>
      <c r="AC10" s="10">
        <v>5811</v>
      </c>
      <c r="AD10" s="95">
        <f t="shared" si="4"/>
        <v>103.82334279059637</v>
      </c>
      <c r="AE10" s="1"/>
      <c r="AF10" s="88">
        <v>45617</v>
      </c>
      <c r="AG10" s="7">
        <v>33</v>
      </c>
      <c r="AH10" s="10">
        <f t="shared" si="13"/>
        <v>151</v>
      </c>
      <c r="AI10" s="10">
        <v>5830</v>
      </c>
      <c r="AJ10" s="95">
        <f t="shared" si="5"/>
        <v>107.80467343150464</v>
      </c>
      <c r="AK10" s="1"/>
      <c r="AL10" s="88">
        <v>45617</v>
      </c>
      <c r="AM10" s="7">
        <v>33</v>
      </c>
      <c r="AN10" s="10">
        <f t="shared" si="14"/>
        <v>151</v>
      </c>
      <c r="AO10" s="10">
        <v>5713</v>
      </c>
      <c r="AP10" s="95">
        <f t="shared" si="6"/>
        <v>102.09790715107705</v>
      </c>
      <c r="AQ10" s="1"/>
      <c r="AR10" s="88">
        <v>45617</v>
      </c>
      <c r="AS10" s="7">
        <v>33</v>
      </c>
      <c r="AT10" s="10">
        <f t="shared" si="15"/>
        <v>151</v>
      </c>
      <c r="AU10" s="10">
        <v>5625</v>
      </c>
      <c r="AV10" s="95">
        <f t="shared" si="7"/>
        <v>99.645390350114042</v>
      </c>
    </row>
    <row r="11" spans="2:48" x14ac:dyDescent="0.35">
      <c r="B11" s="88">
        <v>45628</v>
      </c>
      <c r="C11" s="92">
        <v>33</v>
      </c>
      <c r="D11" s="10">
        <f t="shared" si="8"/>
        <v>184</v>
      </c>
      <c r="E11" s="10">
        <v>5684</v>
      </c>
      <c r="F11" s="95">
        <f t="shared" si="0"/>
        <v>99.334793968394436</v>
      </c>
      <c r="H11" s="88">
        <v>45628</v>
      </c>
      <c r="I11" s="7">
        <v>33</v>
      </c>
      <c r="J11" s="10">
        <f t="shared" si="9"/>
        <v>184</v>
      </c>
      <c r="K11" s="10">
        <v>5723</v>
      </c>
      <c r="L11" s="95">
        <f t="shared" si="1"/>
        <v>104.25484764542936</v>
      </c>
      <c r="N11" s="88">
        <v>45628</v>
      </c>
      <c r="O11" s="7">
        <v>33</v>
      </c>
      <c r="P11" s="10">
        <f t="shared" si="10"/>
        <v>184</v>
      </c>
      <c r="Q11" s="10">
        <v>5781</v>
      </c>
      <c r="R11" s="95">
        <f t="shared" si="2"/>
        <v>106.00013479984997</v>
      </c>
      <c r="T11" s="88">
        <v>45628</v>
      </c>
      <c r="U11" s="7">
        <v>33</v>
      </c>
      <c r="V11" s="10">
        <f t="shared" si="11"/>
        <v>184</v>
      </c>
      <c r="W11" s="10">
        <v>5791</v>
      </c>
      <c r="X11" s="95">
        <f t="shared" si="3"/>
        <v>105.98931279012345</v>
      </c>
      <c r="Z11" s="88">
        <v>45628</v>
      </c>
      <c r="AA11" s="7">
        <v>33</v>
      </c>
      <c r="AB11" s="10">
        <f t="shared" si="12"/>
        <v>184</v>
      </c>
      <c r="AC11" s="10">
        <v>5605</v>
      </c>
      <c r="AD11" s="95">
        <f t="shared" si="4"/>
        <v>96.592741117854715</v>
      </c>
      <c r="AE11" s="1"/>
      <c r="AF11" s="88">
        <v>45628</v>
      </c>
      <c r="AG11" s="7">
        <v>33</v>
      </c>
      <c r="AH11" s="10">
        <f t="shared" si="13"/>
        <v>184</v>
      </c>
      <c r="AI11" s="10">
        <v>5820</v>
      </c>
      <c r="AJ11" s="95">
        <f t="shared" si="5"/>
        <v>107.43516325451243</v>
      </c>
      <c r="AK11" s="1"/>
      <c r="AL11" s="88">
        <v>45628</v>
      </c>
      <c r="AM11" s="7">
        <v>33</v>
      </c>
      <c r="AN11" s="10">
        <f t="shared" si="14"/>
        <v>184</v>
      </c>
      <c r="AO11" s="10">
        <v>5703</v>
      </c>
      <c r="AP11" s="95">
        <f t="shared" si="6"/>
        <v>101.74079687144368</v>
      </c>
      <c r="AQ11" s="1"/>
      <c r="AR11" s="88">
        <v>45628</v>
      </c>
      <c r="AS11" s="7">
        <v>33</v>
      </c>
      <c r="AT11" s="10">
        <f t="shared" si="15"/>
        <v>184</v>
      </c>
      <c r="AU11" s="10">
        <v>5547</v>
      </c>
      <c r="AV11" s="95">
        <f t="shared" si="7"/>
        <v>96.90105178292913</v>
      </c>
    </row>
    <row r="12" spans="2:48" x14ac:dyDescent="0.35">
      <c r="B12" s="88">
        <v>45636</v>
      </c>
      <c r="C12" s="93">
        <v>29</v>
      </c>
      <c r="D12" s="10">
        <f t="shared" si="8"/>
        <v>213</v>
      </c>
      <c r="E12" s="10">
        <v>5654</v>
      </c>
      <c r="F12" s="95">
        <f t="shared" si="0"/>
        <v>98.288988365558723</v>
      </c>
      <c r="H12" s="88">
        <f>B12</f>
        <v>45636</v>
      </c>
      <c r="I12" s="1">
        <f>C12</f>
        <v>29</v>
      </c>
      <c r="J12" s="10">
        <f t="shared" si="9"/>
        <v>213</v>
      </c>
      <c r="K12" s="10">
        <v>5684</v>
      </c>
      <c r="L12" s="95">
        <f t="shared" si="1"/>
        <v>102.83877734372824</v>
      </c>
      <c r="N12" s="88">
        <f>B12</f>
        <v>45636</v>
      </c>
      <c r="O12" s="1">
        <f>C12</f>
        <v>29</v>
      </c>
      <c r="P12" s="10">
        <f t="shared" si="10"/>
        <v>213</v>
      </c>
      <c r="Q12" s="10">
        <v>5693</v>
      </c>
      <c r="R12" s="95">
        <f t="shared" si="2"/>
        <v>102.7975694794109</v>
      </c>
      <c r="T12" s="88">
        <f>B12</f>
        <v>45636</v>
      </c>
      <c r="U12" s="1">
        <f>C12</f>
        <v>29</v>
      </c>
      <c r="V12" s="10">
        <f t="shared" si="11"/>
        <v>213</v>
      </c>
      <c r="W12" s="10">
        <v>5674</v>
      </c>
      <c r="X12" s="95">
        <f t="shared" si="3"/>
        <v>101.74981056790125</v>
      </c>
      <c r="Z12" s="88">
        <f>B12</f>
        <v>45636</v>
      </c>
      <c r="AA12" s="1">
        <f>C12</f>
        <v>29</v>
      </c>
      <c r="AB12" s="10">
        <f t="shared" si="12"/>
        <v>213</v>
      </c>
      <c r="AC12" s="10">
        <v>5605</v>
      </c>
      <c r="AD12" s="95">
        <f t="shared" si="4"/>
        <v>96.592741117854715</v>
      </c>
      <c r="AE12" s="1"/>
      <c r="AF12" s="88">
        <f>B12</f>
        <v>45636</v>
      </c>
      <c r="AG12" s="1">
        <f>C12</f>
        <v>29</v>
      </c>
      <c r="AH12" s="10">
        <f t="shared" si="13"/>
        <v>213</v>
      </c>
      <c r="AI12" s="10">
        <v>5781</v>
      </c>
      <c r="AJ12" s="95">
        <f t="shared" si="5"/>
        <v>106.00013479984997</v>
      </c>
      <c r="AK12" s="1"/>
      <c r="AL12" s="88">
        <f>B12</f>
        <v>45636</v>
      </c>
      <c r="AM12" s="1">
        <f>C12</f>
        <v>29</v>
      </c>
      <c r="AN12" s="10">
        <f t="shared" si="14"/>
        <v>213</v>
      </c>
      <c r="AO12" s="10">
        <v>5664</v>
      </c>
      <c r="AP12" s="95">
        <f t="shared" si="6"/>
        <v>100.35404468683342</v>
      </c>
      <c r="AQ12" s="1"/>
      <c r="AR12" s="88">
        <f>B12</f>
        <v>45636</v>
      </c>
      <c r="AS12" s="1">
        <f>C12</f>
        <v>29</v>
      </c>
      <c r="AT12" s="10">
        <f t="shared" si="15"/>
        <v>213</v>
      </c>
      <c r="AU12" s="10">
        <v>5635</v>
      </c>
      <c r="AV12" s="95">
        <f t="shared" si="7"/>
        <v>100</v>
      </c>
    </row>
    <row r="13" spans="2:48" x14ac:dyDescent="0.35">
      <c r="B13" s="88">
        <v>45644</v>
      </c>
      <c r="C13" s="93">
        <v>27</v>
      </c>
      <c r="D13" s="10">
        <f t="shared" si="8"/>
        <v>240</v>
      </c>
      <c r="E13" s="10">
        <v>5566</v>
      </c>
      <c r="F13" s="95">
        <f t="shared" si="0"/>
        <v>95.253218917637625</v>
      </c>
      <c r="H13" s="88">
        <f t="shared" ref="H13:I15" si="16">B13</f>
        <v>45644</v>
      </c>
      <c r="I13" s="1">
        <f t="shared" si="16"/>
        <v>27</v>
      </c>
      <c r="J13" s="10">
        <f t="shared" si="9"/>
        <v>240</v>
      </c>
      <c r="K13" s="10">
        <v>5645</v>
      </c>
      <c r="L13" s="95">
        <f t="shared" si="1"/>
        <v>101.43238999841641</v>
      </c>
      <c r="N13" s="88">
        <f>B13</f>
        <v>45644</v>
      </c>
      <c r="O13" s="1">
        <f t="shared" ref="O13:O15" si="17">C13</f>
        <v>27</v>
      </c>
      <c r="P13" s="10">
        <f t="shared" si="10"/>
        <v>240</v>
      </c>
      <c r="Q13" s="10">
        <v>5625</v>
      </c>
      <c r="R13" s="95">
        <f t="shared" si="2"/>
        <v>100.35650595617102</v>
      </c>
      <c r="T13" s="88">
        <f t="shared" ref="T13:U15" si="18">B13</f>
        <v>45644</v>
      </c>
      <c r="U13" s="1">
        <f t="shared" si="18"/>
        <v>27</v>
      </c>
      <c r="V13" s="10">
        <f t="shared" si="11"/>
        <v>240</v>
      </c>
      <c r="W13" s="10">
        <v>5508</v>
      </c>
      <c r="X13" s="95">
        <f t="shared" si="3"/>
        <v>95.883263999999997</v>
      </c>
      <c r="Z13" s="88">
        <f t="shared" ref="Z13:AA15" si="19">B13</f>
        <v>45644</v>
      </c>
      <c r="AA13" s="1">
        <f t="shared" si="19"/>
        <v>27</v>
      </c>
      <c r="AB13" s="10">
        <f t="shared" si="12"/>
        <v>240</v>
      </c>
      <c r="AC13" s="10">
        <v>5566</v>
      </c>
      <c r="AD13" s="95">
        <f t="shared" si="4"/>
        <v>95.253218917637625</v>
      </c>
      <c r="AE13" s="1"/>
      <c r="AF13" s="88">
        <f t="shared" ref="AF13:AG15" si="20">B13</f>
        <v>45644</v>
      </c>
      <c r="AG13" s="1">
        <f t="shared" si="20"/>
        <v>27</v>
      </c>
      <c r="AH13" s="10">
        <f t="shared" si="13"/>
        <v>240</v>
      </c>
      <c r="AI13" s="10">
        <v>5781</v>
      </c>
      <c r="AJ13" s="95">
        <f t="shared" si="5"/>
        <v>106.00013479984997</v>
      </c>
      <c r="AK13" s="1"/>
      <c r="AL13" s="88">
        <f t="shared" ref="AL13:AM15" si="21">B13</f>
        <v>45644</v>
      </c>
      <c r="AM13" s="1">
        <f t="shared" si="21"/>
        <v>27</v>
      </c>
      <c r="AN13" s="10">
        <f t="shared" si="14"/>
        <v>240</v>
      </c>
      <c r="AO13" s="10">
        <v>5645</v>
      </c>
      <c r="AP13" s="95">
        <f t="shared" si="6"/>
        <v>99.681894696511947</v>
      </c>
      <c r="AQ13" s="1"/>
      <c r="AR13" s="88">
        <f t="shared" ref="AR13:AS15" si="22">B13</f>
        <v>45644</v>
      </c>
      <c r="AS13" s="1">
        <f t="shared" si="22"/>
        <v>27</v>
      </c>
      <c r="AT13" s="10">
        <f t="shared" si="15"/>
        <v>240</v>
      </c>
      <c r="AU13" s="10">
        <v>5645</v>
      </c>
      <c r="AV13" s="95">
        <f t="shared" si="7"/>
        <v>100.35523950716816</v>
      </c>
    </row>
    <row r="14" spans="2:48" x14ac:dyDescent="0.35">
      <c r="B14" s="88">
        <v>45670</v>
      </c>
      <c r="C14" s="93">
        <v>33</v>
      </c>
      <c r="D14" s="10">
        <f t="shared" si="8"/>
        <v>273</v>
      </c>
      <c r="E14" s="10">
        <v>5557</v>
      </c>
      <c r="F14" s="95">
        <f t="shared" si="0"/>
        <v>94.945426651267667</v>
      </c>
      <c r="H14" s="88">
        <f t="shared" si="16"/>
        <v>45670</v>
      </c>
      <c r="I14" s="1">
        <f t="shared" si="16"/>
        <v>33</v>
      </c>
      <c r="J14" s="10">
        <f t="shared" si="9"/>
        <v>273</v>
      </c>
      <c r="K14" s="10">
        <v>5654</v>
      </c>
      <c r="L14" s="95">
        <f t="shared" si="1"/>
        <v>101.75608149025857</v>
      </c>
      <c r="N14" s="88">
        <f>B14</f>
        <v>45670</v>
      </c>
      <c r="O14" s="1">
        <f t="shared" si="17"/>
        <v>33</v>
      </c>
      <c r="P14" s="10">
        <f t="shared" si="10"/>
        <v>273</v>
      </c>
      <c r="Q14" s="10">
        <v>5732</v>
      </c>
      <c r="R14" s="95">
        <f t="shared" si="2"/>
        <v>104.21082696536199</v>
      </c>
      <c r="T14" s="88">
        <f t="shared" si="18"/>
        <v>45670</v>
      </c>
      <c r="U14" s="1">
        <f t="shared" si="18"/>
        <v>33</v>
      </c>
      <c r="V14" s="10">
        <f t="shared" si="11"/>
        <v>273</v>
      </c>
      <c r="W14" s="10">
        <v>5498</v>
      </c>
      <c r="X14" s="95">
        <f t="shared" si="3"/>
        <v>95.535420049382708</v>
      </c>
      <c r="Z14" s="88">
        <f t="shared" si="19"/>
        <v>45670</v>
      </c>
      <c r="AA14" s="1">
        <f t="shared" si="19"/>
        <v>33</v>
      </c>
      <c r="AB14" s="10">
        <f t="shared" si="12"/>
        <v>273</v>
      </c>
      <c r="AC14" s="10">
        <v>5420</v>
      </c>
      <c r="AD14" s="95">
        <f t="shared" si="4"/>
        <v>90.321643179700388</v>
      </c>
      <c r="AE14" s="1"/>
      <c r="AF14" s="88">
        <f t="shared" si="20"/>
        <v>45670</v>
      </c>
      <c r="AG14" s="1">
        <f t="shared" si="20"/>
        <v>33</v>
      </c>
      <c r="AH14" s="10">
        <f t="shared" si="13"/>
        <v>273</v>
      </c>
      <c r="AI14" s="10">
        <v>5732</v>
      </c>
      <c r="AJ14" s="95">
        <f t="shared" si="5"/>
        <v>104.21082696536199</v>
      </c>
      <c r="AK14" s="1"/>
      <c r="AL14" s="88">
        <f t="shared" si="21"/>
        <v>45670</v>
      </c>
      <c r="AM14" s="1">
        <f t="shared" si="21"/>
        <v>33</v>
      </c>
      <c r="AN14" s="10">
        <f t="shared" si="14"/>
        <v>273</v>
      </c>
      <c r="AO14" s="10">
        <v>5742</v>
      </c>
      <c r="AP14" s="95">
        <f t="shared" si="6"/>
        <v>103.13706490635741</v>
      </c>
      <c r="AQ14" s="1"/>
      <c r="AR14" s="88">
        <f t="shared" si="22"/>
        <v>45670</v>
      </c>
      <c r="AS14" s="1">
        <f t="shared" si="22"/>
        <v>33</v>
      </c>
      <c r="AT14" s="10">
        <f t="shared" si="15"/>
        <v>273</v>
      </c>
      <c r="AU14" s="10">
        <v>5498</v>
      </c>
      <c r="AV14" s="95">
        <f t="shared" si="7"/>
        <v>95.196642230828516</v>
      </c>
    </row>
    <row r="15" spans="2:48" x14ac:dyDescent="0.35">
      <c r="B15" s="88">
        <v>45678</v>
      </c>
      <c r="C15" s="93">
        <v>28</v>
      </c>
      <c r="D15" s="10">
        <f t="shared" si="8"/>
        <v>301</v>
      </c>
      <c r="E15" s="10">
        <v>5361</v>
      </c>
      <c r="F15" s="95">
        <f t="shared" si="0"/>
        <v>88.365933818713316</v>
      </c>
      <c r="H15" s="88">
        <f t="shared" si="16"/>
        <v>45678</v>
      </c>
      <c r="I15" s="1">
        <f t="shared" si="16"/>
        <v>28</v>
      </c>
      <c r="J15" s="10">
        <f t="shared" si="9"/>
        <v>301</v>
      </c>
      <c r="K15" s="10">
        <v>5527</v>
      </c>
      <c r="L15" s="95">
        <f t="shared" si="1"/>
        <v>97.236136653188936</v>
      </c>
      <c r="N15" s="88">
        <f>B15</f>
        <v>45678</v>
      </c>
      <c r="O15" s="1">
        <f t="shared" si="17"/>
        <v>28</v>
      </c>
      <c r="P15" s="10">
        <f t="shared" si="10"/>
        <v>301</v>
      </c>
      <c r="Q15" s="10">
        <v>5713</v>
      </c>
      <c r="R15" s="95">
        <f t="shared" si="2"/>
        <v>103.52111163885694</v>
      </c>
      <c r="T15" s="88">
        <f t="shared" si="18"/>
        <v>45678</v>
      </c>
      <c r="U15" s="1">
        <f t="shared" si="18"/>
        <v>28</v>
      </c>
      <c r="V15" s="10">
        <f t="shared" si="11"/>
        <v>301</v>
      </c>
      <c r="W15" s="10">
        <v>5156</v>
      </c>
      <c r="X15" s="95">
        <f t="shared" si="3"/>
        <v>84.019629827160486</v>
      </c>
      <c r="Z15" s="88">
        <f t="shared" si="19"/>
        <v>45678</v>
      </c>
      <c r="AA15" s="1">
        <f t="shared" si="19"/>
        <v>28</v>
      </c>
      <c r="AB15" s="10">
        <f t="shared" si="12"/>
        <v>301</v>
      </c>
      <c r="AC15" s="10">
        <v>5420</v>
      </c>
      <c r="AD15" s="95">
        <f t="shared" si="4"/>
        <v>90.321643179700388</v>
      </c>
      <c r="AE15" s="1"/>
      <c r="AF15" s="88">
        <f t="shared" si="20"/>
        <v>45678</v>
      </c>
      <c r="AG15" s="1">
        <f t="shared" si="20"/>
        <v>28</v>
      </c>
      <c r="AH15" s="10">
        <f t="shared" si="13"/>
        <v>301</v>
      </c>
      <c r="AI15" s="10">
        <v>5508</v>
      </c>
      <c r="AJ15" s="95">
        <f t="shared" si="5"/>
        <v>96.225093547131181</v>
      </c>
      <c r="AK15" s="1"/>
      <c r="AL15" s="88">
        <f t="shared" si="21"/>
        <v>45678</v>
      </c>
      <c r="AM15" s="1">
        <f t="shared" si="21"/>
        <v>28</v>
      </c>
      <c r="AN15" s="10">
        <f t="shared" si="14"/>
        <v>301</v>
      </c>
      <c r="AO15" s="10">
        <v>5664</v>
      </c>
      <c r="AP15" s="95">
        <f t="shared" si="6"/>
        <v>100.35404468683342</v>
      </c>
      <c r="AQ15" s="1"/>
      <c r="AR15" s="88">
        <f t="shared" si="22"/>
        <v>45678</v>
      </c>
      <c r="AS15" s="1">
        <f t="shared" si="22"/>
        <v>28</v>
      </c>
      <c r="AT15" s="10">
        <f t="shared" si="15"/>
        <v>301</v>
      </c>
      <c r="AU15" s="10">
        <v>5313</v>
      </c>
      <c r="AV15" s="95">
        <f t="shared" si="7"/>
        <v>88.897959183673464</v>
      </c>
    </row>
    <row r="20" spans="2:48" ht="14.5" customHeight="1" x14ac:dyDescent="0.35">
      <c r="B20" s="97" t="s">
        <v>98</v>
      </c>
      <c r="C20" s="97"/>
      <c r="D20" s="97"/>
      <c r="E20" s="97"/>
      <c r="F20" s="97"/>
      <c r="G20" s="1"/>
      <c r="H20" s="96" t="s">
        <v>99</v>
      </c>
      <c r="I20" s="96"/>
      <c r="J20" s="96"/>
      <c r="K20" s="96"/>
      <c r="L20" s="96"/>
      <c r="M20" s="1"/>
      <c r="N20" s="96" t="s">
        <v>100</v>
      </c>
      <c r="O20" s="96"/>
      <c r="P20" s="96"/>
      <c r="Q20" s="96"/>
      <c r="R20" s="96"/>
      <c r="S20" s="1"/>
      <c r="T20" s="96" t="s">
        <v>101</v>
      </c>
      <c r="U20" s="96"/>
      <c r="V20" s="96"/>
      <c r="W20" s="96"/>
      <c r="X20" s="96"/>
      <c r="Y20" s="1"/>
      <c r="Z20" s="96" t="s">
        <v>102</v>
      </c>
      <c r="AA20" s="96"/>
      <c r="AB20" s="96"/>
      <c r="AC20" s="96"/>
      <c r="AD20" s="96"/>
      <c r="AE20" s="1"/>
      <c r="AF20" s="96" t="s">
        <v>103</v>
      </c>
      <c r="AG20" s="96"/>
      <c r="AH20" s="96"/>
      <c r="AI20" s="96"/>
      <c r="AJ20" s="96"/>
      <c r="AK20" s="1"/>
      <c r="AL20" s="96" t="s">
        <v>104</v>
      </c>
      <c r="AM20" s="96"/>
      <c r="AN20" s="96"/>
      <c r="AO20" s="96"/>
      <c r="AP20" s="96"/>
      <c r="AQ20" s="1"/>
      <c r="AR20" s="96" t="s">
        <v>105</v>
      </c>
      <c r="AS20" s="96"/>
      <c r="AT20" s="96"/>
      <c r="AU20" s="96"/>
      <c r="AV20" s="96"/>
    </row>
    <row r="21" spans="2:48" ht="15" thickBot="1" x14ac:dyDescent="0.4">
      <c r="B21" s="3" t="s">
        <v>0</v>
      </c>
      <c r="C21" s="90" t="s">
        <v>85</v>
      </c>
      <c r="D21" s="3" t="s">
        <v>86</v>
      </c>
      <c r="E21" s="3" t="s">
        <v>87</v>
      </c>
      <c r="F21" s="3" t="s">
        <v>88</v>
      </c>
      <c r="G21" s="1"/>
      <c r="H21" s="3" t="s">
        <v>0</v>
      </c>
      <c r="I21" s="3" t="s">
        <v>85</v>
      </c>
      <c r="J21" s="3" t="s">
        <v>86</v>
      </c>
      <c r="K21" s="3" t="s">
        <v>87</v>
      </c>
      <c r="L21" s="3" t="s">
        <v>88</v>
      </c>
      <c r="M21" s="1"/>
      <c r="N21" s="3" t="s">
        <v>0</v>
      </c>
      <c r="O21" s="3" t="s">
        <v>85</v>
      </c>
      <c r="P21" s="3" t="s">
        <v>86</v>
      </c>
      <c r="Q21" s="3" t="s">
        <v>87</v>
      </c>
      <c r="R21" s="3" t="s">
        <v>88</v>
      </c>
      <c r="S21" s="1"/>
      <c r="T21" s="3" t="s">
        <v>0</v>
      </c>
      <c r="U21" s="3" t="s">
        <v>85</v>
      </c>
      <c r="V21" s="3" t="s">
        <v>86</v>
      </c>
      <c r="W21" s="3" t="s">
        <v>87</v>
      </c>
      <c r="X21" s="3" t="s">
        <v>88</v>
      </c>
      <c r="Y21" s="1"/>
      <c r="Z21" s="3" t="s">
        <v>0</v>
      </c>
      <c r="AA21" s="3" t="s">
        <v>85</v>
      </c>
      <c r="AB21" s="3" t="s">
        <v>86</v>
      </c>
      <c r="AC21" s="3" t="s">
        <v>87</v>
      </c>
      <c r="AD21" s="3" t="s">
        <v>88</v>
      </c>
      <c r="AE21" s="1"/>
      <c r="AF21" s="3" t="s">
        <v>0</v>
      </c>
      <c r="AG21" s="3" t="s">
        <v>85</v>
      </c>
      <c r="AH21" s="3" t="s">
        <v>86</v>
      </c>
      <c r="AI21" s="3" t="s">
        <v>87</v>
      </c>
      <c r="AJ21" s="3" t="s">
        <v>88</v>
      </c>
      <c r="AK21" s="1"/>
      <c r="AL21" s="3" t="s">
        <v>0</v>
      </c>
      <c r="AM21" s="3" t="s">
        <v>85</v>
      </c>
      <c r="AN21" s="3" t="s">
        <v>86</v>
      </c>
      <c r="AO21" s="3" t="s">
        <v>87</v>
      </c>
      <c r="AP21" s="3" t="s">
        <v>88</v>
      </c>
      <c r="AQ21" s="1"/>
      <c r="AR21" s="3" t="s">
        <v>0</v>
      </c>
      <c r="AS21" s="3" t="s">
        <v>85</v>
      </c>
      <c r="AT21" s="3" t="s">
        <v>86</v>
      </c>
      <c r="AU21" s="3" t="s">
        <v>87</v>
      </c>
      <c r="AV21" s="3" t="s">
        <v>88</v>
      </c>
    </row>
    <row r="22" spans="2:48" x14ac:dyDescent="0.35">
      <c r="B22" s="85">
        <v>45611</v>
      </c>
      <c r="C22" s="91" t="s">
        <v>89</v>
      </c>
      <c r="D22" s="87">
        <v>0</v>
      </c>
      <c r="E22" s="87">
        <v>5625</v>
      </c>
      <c r="F22" s="94">
        <f>(E22^2/E$22^2)*100</f>
        <v>100</v>
      </c>
      <c r="G22" s="1"/>
      <c r="H22" s="85">
        <v>45611</v>
      </c>
      <c r="I22" s="86" t="s">
        <v>89</v>
      </c>
      <c r="J22" s="87">
        <v>0</v>
      </c>
      <c r="K22" s="87">
        <v>5557</v>
      </c>
      <c r="L22" s="94">
        <f>(K22^2/K$22^2)*100</f>
        <v>100</v>
      </c>
      <c r="M22" s="1"/>
      <c r="N22" s="85">
        <v>45611</v>
      </c>
      <c r="O22" s="86" t="s">
        <v>89</v>
      </c>
      <c r="P22" s="87">
        <v>0</v>
      </c>
      <c r="Q22" s="87">
        <v>5625</v>
      </c>
      <c r="R22" s="94">
        <f>(Q22^2/Q$22^2)*100</f>
        <v>100</v>
      </c>
      <c r="S22" s="1"/>
      <c r="T22" s="85">
        <v>45611</v>
      </c>
      <c r="U22" s="86" t="s">
        <v>89</v>
      </c>
      <c r="V22" s="87">
        <v>0</v>
      </c>
      <c r="W22" s="87">
        <v>5596</v>
      </c>
      <c r="X22" s="94">
        <f>(W22^2/W$22^2)*100</f>
        <v>100</v>
      </c>
      <c r="Y22" s="1"/>
      <c r="Z22" s="85">
        <v>45611</v>
      </c>
      <c r="AA22" s="86" t="s">
        <v>89</v>
      </c>
      <c r="AB22" s="87">
        <v>0</v>
      </c>
      <c r="AC22" s="87">
        <v>5566</v>
      </c>
      <c r="AD22" s="94">
        <f>(AC22^2/AC$22^2)*100</f>
        <v>100</v>
      </c>
      <c r="AE22" s="1"/>
      <c r="AF22" s="85">
        <v>45611</v>
      </c>
      <c r="AG22" s="86" t="s">
        <v>89</v>
      </c>
      <c r="AH22" s="87">
        <v>0</v>
      </c>
      <c r="AI22" s="87">
        <v>5625</v>
      </c>
      <c r="AJ22" s="94">
        <f>(AI22^2/AI$22^2)*100</f>
        <v>100</v>
      </c>
      <c r="AK22" s="1"/>
      <c r="AL22" s="85">
        <v>45611</v>
      </c>
      <c r="AM22" s="86" t="s">
        <v>89</v>
      </c>
      <c r="AN22" s="87">
        <v>0</v>
      </c>
      <c r="AO22" s="87">
        <v>5586</v>
      </c>
      <c r="AP22" s="94">
        <f>(AO22^2/AO$22^2)*100</f>
        <v>100</v>
      </c>
      <c r="AQ22" s="1"/>
      <c r="AR22" s="85">
        <v>45611</v>
      </c>
      <c r="AS22" s="86" t="s">
        <v>89</v>
      </c>
      <c r="AT22" s="87">
        <v>0</v>
      </c>
      <c r="AU22" s="87">
        <v>5645</v>
      </c>
      <c r="AV22" s="94">
        <f>(AU22^2/AU$22^2)*100</f>
        <v>100</v>
      </c>
    </row>
    <row r="27" spans="2:48" x14ac:dyDescent="0.35">
      <c r="B27" s="96" t="s">
        <v>114</v>
      </c>
      <c r="C27" s="96"/>
      <c r="D27" s="96"/>
      <c r="E27" s="96"/>
      <c r="F27" s="96"/>
      <c r="G27" s="1"/>
      <c r="H27" s="96" t="s">
        <v>113</v>
      </c>
      <c r="I27" s="96"/>
      <c r="J27" s="96"/>
      <c r="K27" s="96"/>
      <c r="L27" s="96"/>
    </row>
    <row r="28" spans="2:48" ht="15" thickBot="1" x14ac:dyDescent="0.4">
      <c r="B28" s="3" t="s">
        <v>0</v>
      </c>
      <c r="C28" s="90" t="s">
        <v>85</v>
      </c>
      <c r="D28" s="3" t="s">
        <v>86</v>
      </c>
      <c r="E28" s="3" t="s">
        <v>87</v>
      </c>
      <c r="F28" s="3" t="s">
        <v>88</v>
      </c>
      <c r="G28" s="1"/>
      <c r="H28" s="3" t="s">
        <v>0</v>
      </c>
      <c r="I28" s="90" t="s">
        <v>85</v>
      </c>
      <c r="J28" s="3" t="s">
        <v>86</v>
      </c>
      <c r="K28" s="3" t="s">
        <v>87</v>
      </c>
      <c r="L28" s="3" t="s">
        <v>88</v>
      </c>
    </row>
    <row r="29" spans="2:48" x14ac:dyDescent="0.35">
      <c r="B29" s="85">
        <v>45415</v>
      </c>
      <c r="C29" s="91" t="s">
        <v>89</v>
      </c>
      <c r="D29" s="87">
        <v>0</v>
      </c>
      <c r="E29" s="87">
        <v>7227</v>
      </c>
      <c r="F29" s="94">
        <f>(E29^2/E$29^2)*100</f>
        <v>100</v>
      </c>
      <c r="G29" s="1"/>
      <c r="H29" s="85">
        <f>B29</f>
        <v>45415</v>
      </c>
      <c r="I29" s="91" t="str">
        <f>C29</f>
        <v>N/A - Initial Reading</v>
      </c>
      <c r="J29" s="87">
        <f>D29</f>
        <v>0</v>
      </c>
      <c r="K29" s="87">
        <v>7217</v>
      </c>
      <c r="L29" s="94">
        <f>(K29^2/K$29^2)*100</f>
        <v>100</v>
      </c>
    </row>
    <row r="30" spans="2:48" x14ac:dyDescent="0.35">
      <c r="B30" s="88">
        <v>45422</v>
      </c>
      <c r="C30" s="92">
        <v>33</v>
      </c>
      <c r="D30" s="44">
        <f>D29+C30</f>
        <v>33</v>
      </c>
      <c r="E30" s="10">
        <v>7324</v>
      </c>
      <c r="F30" s="95">
        <f t="shared" ref="F30:F34" si="23">(E30^2/E$29^2)*100</f>
        <v>102.70239274032129</v>
      </c>
      <c r="H30" s="88">
        <f t="shared" ref="H30:H34" si="24">B30</f>
        <v>45422</v>
      </c>
      <c r="I30" s="92">
        <f t="shared" ref="I30:I34" si="25">C30</f>
        <v>33</v>
      </c>
      <c r="J30" s="44">
        <f>J29+I30</f>
        <v>33</v>
      </c>
      <c r="K30" s="10">
        <v>7354</v>
      </c>
      <c r="L30" s="95">
        <f t="shared" ref="L30:L34" si="26">(K30^2/K$29^2)*100</f>
        <v>103.8326266467549</v>
      </c>
    </row>
    <row r="31" spans="2:48" x14ac:dyDescent="0.35">
      <c r="B31" s="88">
        <v>45428</v>
      </c>
      <c r="C31" s="92">
        <v>30</v>
      </c>
      <c r="D31" s="44">
        <f t="shared" ref="D31:D34" si="27">D30+C31</f>
        <v>63</v>
      </c>
      <c r="E31" s="10">
        <v>7285</v>
      </c>
      <c r="F31" s="95">
        <f t="shared" si="23"/>
        <v>101.61153281700091</v>
      </c>
      <c r="H31" s="88">
        <f t="shared" si="24"/>
        <v>45428</v>
      </c>
      <c r="I31" s="92">
        <f t="shared" si="25"/>
        <v>30</v>
      </c>
      <c r="J31" s="44">
        <f t="shared" ref="J31:J34" si="28">J30+I31</f>
        <v>63</v>
      </c>
      <c r="K31" s="10">
        <v>7324</v>
      </c>
      <c r="L31" s="95">
        <f t="shared" si="26"/>
        <v>102.98720234499359</v>
      </c>
    </row>
    <row r="32" spans="2:48" x14ac:dyDescent="0.35">
      <c r="B32" s="88">
        <v>45435</v>
      </c>
      <c r="C32" s="92">
        <v>32</v>
      </c>
      <c r="D32" s="44">
        <f t="shared" si="27"/>
        <v>95</v>
      </c>
      <c r="E32" s="10">
        <v>6650</v>
      </c>
      <c r="F32" s="95">
        <f t="shared" si="23"/>
        <v>84.669536269415715</v>
      </c>
      <c r="H32" s="88">
        <f t="shared" si="24"/>
        <v>45435</v>
      </c>
      <c r="I32" s="92">
        <f t="shared" si="25"/>
        <v>32</v>
      </c>
      <c r="J32" s="44">
        <f t="shared" si="28"/>
        <v>95</v>
      </c>
      <c r="K32" s="10">
        <v>7080</v>
      </c>
      <c r="L32" s="95">
        <f t="shared" si="26"/>
        <v>96.239443883834014</v>
      </c>
    </row>
    <row r="33" spans="2:12" x14ac:dyDescent="0.35">
      <c r="B33" s="88">
        <v>45443</v>
      </c>
      <c r="C33" s="92">
        <v>32</v>
      </c>
      <c r="D33" s="44">
        <f t="shared" si="27"/>
        <v>127</v>
      </c>
      <c r="E33" s="10">
        <v>5397</v>
      </c>
      <c r="F33" s="95">
        <f t="shared" si="23"/>
        <v>55.7684695950446</v>
      </c>
      <c r="H33" s="88">
        <f t="shared" si="24"/>
        <v>45443</v>
      </c>
      <c r="I33" s="92">
        <f t="shared" si="25"/>
        <v>32</v>
      </c>
      <c r="J33" s="44">
        <f t="shared" si="28"/>
        <v>127</v>
      </c>
      <c r="K33" s="10">
        <v>6100</v>
      </c>
      <c r="L33" s="95">
        <f t="shared" si="26"/>
        <v>71.440791816636803</v>
      </c>
    </row>
    <row r="34" spans="2:12" x14ac:dyDescent="0.35">
      <c r="B34" s="88">
        <v>45451</v>
      </c>
      <c r="C34" s="92">
        <v>27</v>
      </c>
      <c r="D34" s="44">
        <f t="shared" si="27"/>
        <v>154</v>
      </c>
      <c r="E34" s="10">
        <v>5156</v>
      </c>
      <c r="F34" s="95">
        <f t="shared" si="23"/>
        <v>50.899053675172908</v>
      </c>
      <c r="H34" s="88">
        <f t="shared" si="24"/>
        <v>45451</v>
      </c>
      <c r="I34" s="92">
        <f t="shared" si="25"/>
        <v>27</v>
      </c>
      <c r="J34" s="44">
        <f t="shared" si="28"/>
        <v>154</v>
      </c>
      <c r="K34" s="10">
        <v>5312</v>
      </c>
      <c r="L34" s="95">
        <f t="shared" si="26"/>
        <v>54.175474289772261</v>
      </c>
    </row>
    <row r="39" spans="2:12" x14ac:dyDescent="0.35">
      <c r="B39" s="96" t="s">
        <v>115</v>
      </c>
      <c r="C39" s="96"/>
      <c r="D39" s="96"/>
      <c r="E39" s="96"/>
      <c r="F39" s="96"/>
      <c r="G39" s="1"/>
      <c r="H39" s="96" t="s">
        <v>116</v>
      </c>
      <c r="I39" s="96"/>
      <c r="J39" s="96"/>
      <c r="K39" s="96"/>
      <c r="L39" s="96"/>
    </row>
    <row r="40" spans="2:12" ht="15" thickBot="1" x14ac:dyDescent="0.4">
      <c r="B40" s="3" t="s">
        <v>0</v>
      </c>
      <c r="C40" s="90" t="s">
        <v>85</v>
      </c>
      <c r="D40" s="3" t="s">
        <v>86</v>
      </c>
      <c r="E40" s="3" t="s">
        <v>87</v>
      </c>
      <c r="F40" s="3" t="s">
        <v>88</v>
      </c>
      <c r="G40" s="1"/>
      <c r="H40" s="3" t="s">
        <v>0</v>
      </c>
      <c r="I40" s="90" t="s">
        <v>85</v>
      </c>
      <c r="J40" s="3" t="s">
        <v>86</v>
      </c>
      <c r="K40" s="3" t="s">
        <v>87</v>
      </c>
      <c r="L40" s="3" t="s">
        <v>88</v>
      </c>
    </row>
    <row r="41" spans="2:12" x14ac:dyDescent="0.35">
      <c r="B41" s="85">
        <v>45443</v>
      </c>
      <c r="C41" s="91" t="s">
        <v>89</v>
      </c>
      <c r="D41" s="87">
        <v>0</v>
      </c>
      <c r="E41" s="87">
        <v>7266</v>
      </c>
      <c r="F41" s="94">
        <f>(E41^2/E$41^2)*100</f>
        <v>100</v>
      </c>
      <c r="G41" s="1"/>
      <c r="H41" s="85">
        <f>B41</f>
        <v>45443</v>
      </c>
      <c r="I41" s="91" t="str">
        <f>C41</f>
        <v>N/A - Initial Reading</v>
      </c>
      <c r="J41" s="87">
        <f>D41</f>
        <v>0</v>
      </c>
      <c r="K41" s="87">
        <v>7275</v>
      </c>
      <c r="L41" s="94">
        <f>(K41^2/K$41^2)*100</f>
        <v>100</v>
      </c>
    </row>
    <row r="42" spans="2:12" x14ac:dyDescent="0.35">
      <c r="B42" s="88">
        <v>45451</v>
      </c>
      <c r="C42" s="92">
        <v>27</v>
      </c>
      <c r="D42" s="10">
        <f>D41+C42</f>
        <v>27</v>
      </c>
      <c r="E42" s="10">
        <v>7363</v>
      </c>
      <c r="F42" s="95">
        <f t="shared" ref="F42:F46" si="29">(E42^2/E$41^2)*100</f>
        <v>102.68779156778373</v>
      </c>
      <c r="H42" s="88">
        <f>B42</f>
        <v>45451</v>
      </c>
      <c r="I42" s="92">
        <f t="shared" ref="I42:I46" si="30">C42</f>
        <v>27</v>
      </c>
      <c r="J42" s="10">
        <f t="shared" ref="J42:J46" si="31">D42</f>
        <v>27</v>
      </c>
      <c r="K42" s="10">
        <v>7441</v>
      </c>
      <c r="L42" s="95">
        <f t="shared" ref="L42:L46" si="32">(K42^2/K$41^2)*100</f>
        <v>104.61563939962919</v>
      </c>
    </row>
    <row r="43" spans="2:12" x14ac:dyDescent="0.35">
      <c r="B43" s="88">
        <v>45461</v>
      </c>
      <c r="C43" s="92">
        <v>32</v>
      </c>
      <c r="D43" s="10">
        <f t="shared" ref="D43:D46" si="33">D42+C43</f>
        <v>59</v>
      </c>
      <c r="E43" s="10">
        <v>7207</v>
      </c>
      <c r="F43" s="95">
        <f t="shared" si="29"/>
        <v>98.382591255843664</v>
      </c>
      <c r="H43" s="88">
        <f t="shared" ref="H43:H46" si="34">B43</f>
        <v>45461</v>
      </c>
      <c r="I43" s="92">
        <f t="shared" si="30"/>
        <v>32</v>
      </c>
      <c r="J43" s="10">
        <f t="shared" si="31"/>
        <v>59</v>
      </c>
      <c r="K43" s="10">
        <v>6937</v>
      </c>
      <c r="L43" s="95">
        <f t="shared" si="32"/>
        <v>90.923761410469879</v>
      </c>
    </row>
    <row r="44" spans="2:12" x14ac:dyDescent="0.35">
      <c r="B44" s="88">
        <v>45500</v>
      </c>
      <c r="C44" s="92">
        <v>32</v>
      </c>
      <c r="D44" s="10">
        <f t="shared" si="33"/>
        <v>91</v>
      </c>
      <c r="E44" s="10">
        <v>5605</v>
      </c>
      <c r="F44" s="95">
        <f t="shared" si="29"/>
        <v>59.505957371978383</v>
      </c>
      <c r="H44" s="88">
        <f t="shared" si="34"/>
        <v>45500</v>
      </c>
      <c r="I44" s="92">
        <f t="shared" si="30"/>
        <v>32</v>
      </c>
      <c r="J44" s="10">
        <f t="shared" si="31"/>
        <v>91</v>
      </c>
      <c r="K44" s="10">
        <v>6393</v>
      </c>
      <c r="L44" s="95">
        <f t="shared" si="32"/>
        <v>77.222421086194075</v>
      </c>
    </row>
    <row r="45" spans="2:12" x14ac:dyDescent="0.35">
      <c r="B45" s="88">
        <v>45506</v>
      </c>
      <c r="C45" s="92">
        <v>18</v>
      </c>
      <c r="D45" s="10">
        <f t="shared" si="33"/>
        <v>109</v>
      </c>
      <c r="E45" s="10">
        <v>5537</v>
      </c>
      <c r="F45" s="95">
        <f t="shared" si="29"/>
        <v>58.070860295291446</v>
      </c>
      <c r="H45" s="88">
        <f t="shared" si="34"/>
        <v>45506</v>
      </c>
      <c r="I45" s="92">
        <f t="shared" si="30"/>
        <v>18</v>
      </c>
      <c r="J45" s="10">
        <f t="shared" si="31"/>
        <v>109</v>
      </c>
      <c r="K45" s="10">
        <v>5755</v>
      </c>
      <c r="L45" s="95">
        <f t="shared" si="32"/>
        <v>62.578429635927776</v>
      </c>
    </row>
    <row r="46" spans="2:12" x14ac:dyDescent="0.35">
      <c r="B46" s="88">
        <v>45516</v>
      </c>
      <c r="C46" s="92">
        <v>24</v>
      </c>
      <c r="D46" s="10">
        <f t="shared" si="33"/>
        <v>133</v>
      </c>
      <c r="E46" s="10">
        <v>4466</v>
      </c>
      <c r="F46" s="95">
        <f t="shared" si="29"/>
        <v>37.778668775360948</v>
      </c>
      <c r="H46" s="88">
        <f t="shared" si="34"/>
        <v>45516</v>
      </c>
      <c r="I46" s="92">
        <f t="shared" si="30"/>
        <v>24</v>
      </c>
      <c r="J46" s="10">
        <f t="shared" si="31"/>
        <v>133</v>
      </c>
      <c r="K46" s="10">
        <v>4987</v>
      </c>
      <c r="L46" s="95">
        <f t="shared" si="32"/>
        <v>46.990789433284917</v>
      </c>
    </row>
    <row r="47" spans="2:12" x14ac:dyDescent="0.35">
      <c r="B47" s="89"/>
    </row>
    <row r="48" spans="2:12" x14ac:dyDescent="0.35">
      <c r="B48" s="89"/>
    </row>
    <row r="49" spans="2:12" x14ac:dyDescent="0.35">
      <c r="B49" s="89"/>
    </row>
    <row r="51" spans="2:12" x14ac:dyDescent="0.35">
      <c r="B51" s="96" t="s">
        <v>111</v>
      </c>
      <c r="C51" s="96"/>
      <c r="D51" s="96"/>
      <c r="E51" s="96"/>
      <c r="F51" s="96"/>
      <c r="G51" s="1"/>
      <c r="H51" s="96" t="s">
        <v>112</v>
      </c>
      <c r="I51" s="96"/>
      <c r="J51" s="96"/>
      <c r="K51" s="96"/>
      <c r="L51" s="96"/>
    </row>
    <row r="52" spans="2:12" ht="15" thickBot="1" x14ac:dyDescent="0.4">
      <c r="B52" s="3" t="s">
        <v>0</v>
      </c>
      <c r="C52" s="90" t="s">
        <v>85</v>
      </c>
      <c r="D52" s="3" t="s">
        <v>86</v>
      </c>
      <c r="E52" s="3" t="s">
        <v>87</v>
      </c>
      <c r="F52" s="3" t="s">
        <v>88</v>
      </c>
      <c r="G52" s="1"/>
      <c r="H52" s="3" t="s">
        <v>0</v>
      </c>
      <c r="I52" s="90" t="s">
        <v>85</v>
      </c>
      <c r="J52" s="3" t="s">
        <v>86</v>
      </c>
      <c r="K52" s="3" t="s">
        <v>87</v>
      </c>
      <c r="L52" s="3" t="s">
        <v>88</v>
      </c>
    </row>
    <row r="53" spans="2:12" x14ac:dyDescent="0.35">
      <c r="B53" s="85">
        <v>45686</v>
      </c>
      <c r="C53" s="91" t="s">
        <v>89</v>
      </c>
      <c r="D53" s="87">
        <v>0</v>
      </c>
      <c r="E53" s="87">
        <v>5127</v>
      </c>
      <c r="F53" s="94">
        <f>(E53^2/E$53^2)*100</f>
        <v>100</v>
      </c>
      <c r="G53" s="1"/>
      <c r="H53" s="85">
        <f>B53</f>
        <v>45686</v>
      </c>
      <c r="I53" s="91" t="str">
        <f>C53</f>
        <v>N/A - Initial Reading</v>
      </c>
      <c r="J53" s="87">
        <f>D53</f>
        <v>0</v>
      </c>
      <c r="K53" s="87">
        <v>5117</v>
      </c>
      <c r="L53" s="94">
        <f>(K53^2/K$53^2)*100</f>
        <v>100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54AD04EA5F8242A49C968D45EC6648" ma:contentTypeVersion="18" ma:contentTypeDescription="Create a new document." ma:contentTypeScope="" ma:versionID="4433bdadfb44890eed5ee91398ba0a02">
  <xsd:schema xmlns:xsd="http://www.w3.org/2001/XMLSchema" xmlns:xs="http://www.w3.org/2001/XMLSchema" xmlns:p="http://schemas.microsoft.com/office/2006/metadata/properties" xmlns:ns2="b1a6c56c-b181-4cb0-a151-11f1f3f79563" xmlns:ns3="6f23b2c1-0884-46a0-a94d-dbc19b8cc5cb" targetNamespace="http://schemas.microsoft.com/office/2006/metadata/properties" ma:root="true" ma:fieldsID="c08fa423e1e852c201a1d9d205719c7f" ns2:_="" ns3:_="">
    <xsd:import namespace="b1a6c56c-b181-4cb0-a151-11f1f3f79563"/>
    <xsd:import namespace="6f23b2c1-0884-46a0-a94d-dbc19b8cc5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oreDescrip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tadata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a6c56c-b181-4cb0-a151-11f1f3f795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oreDescription" ma:index="12" nillable="true" ma:displayName="More Description" ma:description="This is a description of the item." ma:format="Dropdown" ma:internalName="MoreDescription">
      <xsd:simpleType>
        <xsd:restriction base="dms:Text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a1ab900-2ec0-4401-a445-b65711cd6e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tadata" ma:index="22" nillable="true" ma:displayName="Metadata" ma:format="Dropdown" ma:internalName="Metadata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3b2c1-0884-46a0-a94d-dbc19b8cc5c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9a22fc4-c3f2-4067-922f-dde5f5971daf}" ma:internalName="TaxCatchAll" ma:showField="CatchAllData" ma:web="6f23b2c1-0884-46a0-a94d-dbc19b8cc5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23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23b2c1-0884-46a0-a94d-dbc19b8cc5cb" xsi:nil="true"/>
    <MoreDescription xmlns="b1a6c56c-b181-4cb0-a151-11f1f3f79563" xsi:nil="true"/>
    <Metadata xmlns="b1a6c56c-b181-4cb0-a151-11f1f3f79563" xsi:nil="true"/>
    <lcf76f155ced4ddcb4097134ff3c332f xmlns="b1a6c56c-b181-4cb0-a151-11f1f3f7956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FABE856-695C-445F-8552-E01E5DE9A1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77A663-E0D4-4A8A-BF0D-6E029A65C4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a6c56c-b181-4cb0-a151-11f1f3f79563"/>
    <ds:schemaRef ds:uri="6f23b2c1-0884-46a0-a94d-dbc19b8cc5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F70845-C507-4955-AA88-02605EE9A436}">
  <ds:schemaRefs>
    <ds:schemaRef ds:uri="http://schemas.microsoft.com/office/2006/metadata/properties"/>
    <ds:schemaRef ds:uri="http://schemas.microsoft.com/office/infopath/2007/PartnerControls"/>
    <ds:schemaRef ds:uri="6f23b2c1-0884-46a0-a94d-dbc19b8cc5cb"/>
    <ds:schemaRef ds:uri="b1a6c56c-b181-4cb0-a151-11f1f3f79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Fresh Properties</vt:lpstr>
      <vt:lpstr>Compressive Strength</vt:lpstr>
      <vt:lpstr>Pull-Off</vt:lpstr>
      <vt:lpstr>Freeze-Thaw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Dawson, Courtney E.</dc:creator>
  <cp:lastModifiedBy>Shawn Montgomery</cp:lastModifiedBy>
  <dcterms:created xsi:type="dcterms:W3CDTF">2025-01-28T16:29:48Z</dcterms:created>
  <dcterms:modified xsi:type="dcterms:W3CDTF">2025-12-29T18:14:57Z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0x0101005354AD04EA5F8242A49C968D45EC6648</vt:lpwstr>
  </property>
</Properties>
</file>