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ly 2021\"/>
    </mc:Choice>
  </mc:AlternateContent>
  <xr:revisionPtr revIDLastSave="0" documentId="8_{336ACACC-C984-4867-B702-8A531F0C728F}" xr6:coauthVersionLast="45" xr6:coauthVersionMax="45" xr10:uidLastSave="{00000000-0000-0000-0000-000000000000}"/>
  <bookViews>
    <workbookView xWindow="-110" yWindow="-110" windowWidth="19420" windowHeight="10420" xr2:uid="{A3D42449-2A39-7240-8B54-D976BDC45C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7" i="1"/>
  <c r="C6" i="1"/>
  <c r="B6" i="1"/>
  <c r="C5" i="1"/>
  <c r="B5" i="1"/>
  <c r="C4" i="1"/>
  <c r="B4" i="1"/>
  <c r="D6" i="1" l="1"/>
  <c r="D7" i="1"/>
  <c r="D4" i="1"/>
  <c r="D5" i="1"/>
</calcChain>
</file>

<file path=xl/sharedStrings.xml><?xml version="1.0" encoding="utf-8"?>
<sst xmlns="http://schemas.openxmlformats.org/spreadsheetml/2006/main" count="11" uniqueCount="11">
  <si>
    <t>Urban planning tool for Cl balance estimation</t>
  </si>
  <si>
    <t>Current modeled</t>
  </si>
  <si>
    <t>Future modeled</t>
  </si>
  <si>
    <t>Change, %</t>
  </si>
  <si>
    <t>% impervious</t>
  </si>
  <si>
    <t>Chloride input, g/m2</t>
  </si>
  <si>
    <t>Mean Cl, mg/L</t>
  </si>
  <si>
    <t>Cl export, g/m2</t>
  </si>
  <si>
    <t>Retention, g/m2</t>
  </si>
  <si>
    <t xml:space="preserve">The blue numbers are user defined.  </t>
  </si>
  <si>
    <t xml:space="preserve">See discussion regarding the development and use of this spreadsheet model on page 26 of the training manual.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</si>
</sst>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2"/>
      <color theme="1"/>
      <name val="Calibri"/>
      <family val="2"/>
      <scheme val="minor"/>
    </font>
    <font>
      <sz val="24"/>
      <color theme="1"/>
      <name val="Calibri (Body)"/>
    </font>
    <font>
      <sz val="20"/>
      <color theme="1"/>
      <name val="Calibri"/>
      <family val="2"/>
      <scheme val="minor"/>
    </font>
    <font>
      <sz val="28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BDB9"/>
        <bgColor indexed="64"/>
      </patternFill>
    </fill>
    <fill>
      <patternFill patternType="solid">
        <fgColor rgb="FFE1E5C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1" fontId="2" fillId="3" borderId="1" xfId="0" applyNumberFormat="1" applyFont="1" applyFill="1" applyBorder="1"/>
    <xf numFmtId="1" fontId="2" fillId="0" borderId="1" xfId="0" applyNumberFormat="1" applyFont="1" applyBorder="1"/>
    <xf numFmtId="0" fontId="2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3" defaultTableStyle="TableStyleMedium2" defaultPivotStyle="PivotStyleLight16">
    <tableStyle name="Table Style 1" pivot="0" count="0" xr9:uid="{3F3E353B-A840-4F38-B9CF-2EF7BD1B67A8}"/>
    <tableStyle name="Table Style 2" pivot="0" count="0" xr9:uid="{911A1BCC-ACAE-46E7-8F61-BA44F32265B6}"/>
    <tableStyle name="Table Style 3" pivot="0" count="0" xr9:uid="{0822317A-A7A2-4BE1-B548-50B2607FDE9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834A-85FE-B548-A883-0694CBE385D4}">
  <dimension ref="A1:D11"/>
  <sheetViews>
    <sheetView tabSelected="1" topLeftCell="A3" workbookViewId="0">
      <selection activeCell="C9" sqref="C9"/>
    </sheetView>
  </sheetViews>
  <sheetFormatPr defaultColWidth="11" defaultRowHeight="15.5"/>
  <cols>
    <col min="1" max="1" width="31" customWidth="1"/>
    <col min="2" max="2" width="25.58203125" bestFit="1" customWidth="1"/>
    <col min="3" max="3" width="24.08203125" bestFit="1" customWidth="1"/>
    <col min="4" max="4" width="15.83203125" bestFit="1" customWidth="1"/>
  </cols>
  <sheetData>
    <row r="1" spans="1:4" ht="30" thickBot="1">
      <c r="A1" s="1" t="s">
        <v>0</v>
      </c>
    </row>
    <row r="2" spans="1:4" ht="27" thickTop="1" thickBot="1">
      <c r="A2" s="11"/>
      <c r="B2" s="4" t="s">
        <v>1</v>
      </c>
      <c r="C2" s="5" t="s">
        <v>2</v>
      </c>
      <c r="D2" s="6" t="s">
        <v>3</v>
      </c>
    </row>
    <row r="3" spans="1:4" ht="37" thickTop="1" thickBot="1">
      <c r="A3" s="11" t="s">
        <v>4</v>
      </c>
      <c r="B3" s="2">
        <v>30</v>
      </c>
      <c r="C3" s="3">
        <v>20</v>
      </c>
      <c r="D3" s="6"/>
    </row>
    <row r="4" spans="1:4" ht="27" thickTop="1" thickBot="1">
      <c r="A4" s="11" t="s">
        <v>5</v>
      </c>
      <c r="B4" s="7">
        <f>2.045*B3-2.25</f>
        <v>59.099999999999994</v>
      </c>
      <c r="C4" s="8">
        <f>2.045*C3-2.25</f>
        <v>38.65</v>
      </c>
      <c r="D4" s="9">
        <f>(C4-B4)/B4*100</f>
        <v>-34.602368866328256</v>
      </c>
    </row>
    <row r="5" spans="1:4" ht="27" thickTop="1" thickBot="1">
      <c r="A5" s="11" t="s">
        <v>6</v>
      </c>
      <c r="B5" s="7">
        <f>31.352*EXP(0.0437*B3)</f>
        <v>116.31221230078934</v>
      </c>
      <c r="C5" s="8">
        <f>31.352*EXP(0.0437*C3)</f>
        <v>75.134366270477329</v>
      </c>
      <c r="D5" s="9">
        <f t="shared" ref="D5:D7" si="0">(C5-B5)/B5*100</f>
        <v>-35.402856858937561</v>
      </c>
    </row>
    <row r="6" spans="1:4" ht="27" thickTop="1" thickBot="1">
      <c r="A6" s="11" t="s">
        <v>7</v>
      </c>
      <c r="B6" s="7">
        <f>1.69*EXP(0.0804*B3)</f>
        <v>18.854064781720432</v>
      </c>
      <c r="C6" s="8">
        <f>1.69*EXP(0.0804*C3)</f>
        <v>8.4378583713232693</v>
      </c>
      <c r="D6" s="9">
        <f t="shared" si="0"/>
        <v>-55.246476189558756</v>
      </c>
    </row>
    <row r="7" spans="1:4" ht="27" thickTop="1" thickBot="1">
      <c r="A7" s="11" t="s">
        <v>8</v>
      </c>
      <c r="B7" s="7">
        <f>-0.451*B3+79.95</f>
        <v>66.42</v>
      </c>
      <c r="C7" s="8">
        <f>-0.451*C3+79.95</f>
        <v>70.930000000000007</v>
      </c>
      <c r="D7" s="9">
        <f t="shared" si="0"/>
        <v>6.7901234567901314</v>
      </c>
    </row>
    <row r="8" spans="1:4" ht="16" thickTop="1"/>
    <row r="10" spans="1:4" ht="26">
      <c r="A10" s="10" t="s">
        <v>10</v>
      </c>
    </row>
    <row r="11" spans="1:4" ht="26">
      <c r="A11" s="1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Kamau, Nellie CTR (RITA)</cp:lastModifiedBy>
  <dcterms:created xsi:type="dcterms:W3CDTF">2021-04-23T16:09:39Z</dcterms:created>
  <dcterms:modified xsi:type="dcterms:W3CDTF">2021-07-23T13:54:46Z</dcterms:modified>
</cp:coreProperties>
</file>